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Projetos e Trabalho\FUB (pasta servidor)\20200409 LGC - NOVO\PARA SEI\"/>
    </mc:Choice>
  </mc:AlternateContent>
  <xr:revisionPtr revIDLastSave="0" documentId="13_ncr:1_{B72E0098-0C94-4767-A73D-92333A457C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çamento Sintético" sheetId="2" r:id="rId1"/>
    <sheet name="Curva ABC" sheetId="3" r:id="rId2"/>
  </sheets>
  <definedNames>
    <definedName name="_xlnm._FilterDatabase" localSheetId="1" hidden="1">'Curva ABC'!$A$16:$G$16</definedName>
    <definedName name="_xlnm.Print_Area" localSheetId="1">'Curva ABC'!$A$1:$G$674</definedName>
    <definedName name="_xlnm.Print_Area" localSheetId="0">'Orçamento Sintético'!$A$1:$J$1016</definedName>
    <definedName name="_xlnm.Print_Titles" localSheetId="1">'Curva ABC'!$1:$7</definedName>
    <definedName name="_xlnm.Print_Titles" localSheetId="0">'Orçamento Sintético'!$1:$8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3" l="1"/>
  <c r="H693" i="2"/>
  <c r="I693" i="2" s="1"/>
  <c r="J693" i="2" s="1"/>
  <c r="F694" i="2"/>
  <c r="F693" i="2"/>
  <c r="F78" i="3"/>
  <c r="F79" i="3"/>
  <c r="F80" i="3"/>
  <c r="F81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17" i="3" l="1"/>
  <c r="G17" i="3" s="1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7" i="3"/>
  <c r="F33" i="3"/>
  <c r="F34" i="3"/>
  <c r="F35" i="3"/>
  <c r="F36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82" i="3"/>
  <c r="F18" i="3"/>
  <c r="G18" i="3" s="1"/>
  <c r="G19" i="3" l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 s="1"/>
  <c r="G663" i="3" s="1"/>
  <c r="G664" i="3" s="1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1001" i="2"/>
  <c r="I1001" i="2" s="1"/>
  <c r="J1001" i="2" s="1"/>
  <c r="F1001" i="2"/>
  <c r="G1005" i="2" l="1"/>
  <c r="I1005" i="2" s="1"/>
  <c r="J1005" i="2" s="1"/>
  <c r="F1005" i="2"/>
  <c r="G1004" i="2"/>
  <c r="I1004" i="2" s="1"/>
  <c r="J1004" i="2" s="1"/>
  <c r="F1004" i="2"/>
  <c r="G1003" i="2"/>
  <c r="I1003" i="2" s="1"/>
  <c r="J1003" i="2" s="1"/>
  <c r="F1003" i="2"/>
  <c r="G1002" i="2"/>
  <c r="I1002" i="2" s="1"/>
  <c r="J1002" i="2" s="1"/>
  <c r="F1002" i="2"/>
  <c r="G1000" i="2"/>
  <c r="I1000" i="2" s="1"/>
  <c r="J1000" i="2" s="1"/>
  <c r="J1006" i="2" s="1"/>
  <c r="F1000" i="2"/>
  <c r="J1012" i="2" l="1"/>
  <c r="G996" i="2" l="1"/>
  <c r="I996" i="2" s="1"/>
  <c r="J996" i="2" s="1"/>
  <c r="J997" i="2" s="1"/>
  <c r="J1008" i="2" s="1"/>
  <c r="F996" i="2"/>
  <c r="G101" i="2"/>
  <c r="I101" i="2" s="1"/>
  <c r="J101" i="2" s="1"/>
  <c r="F101" i="2"/>
  <c r="G100" i="2"/>
  <c r="I100" i="2" s="1"/>
  <c r="J100" i="2" s="1"/>
  <c r="F100" i="2"/>
  <c r="G97" i="2"/>
  <c r="I97" i="2" s="1"/>
  <c r="J97" i="2" s="1"/>
  <c r="F97" i="2"/>
  <c r="G96" i="2"/>
  <c r="I96" i="2" s="1"/>
  <c r="J96" i="2" s="1"/>
  <c r="F96" i="2"/>
  <c r="G95" i="2"/>
  <c r="I95" i="2" s="1"/>
  <c r="J95" i="2" s="1"/>
  <c r="F95" i="2"/>
  <c r="G94" i="2"/>
  <c r="I94" i="2" s="1"/>
  <c r="J94" i="2" s="1"/>
  <c r="F94" i="2"/>
  <c r="G93" i="2"/>
  <c r="I93" i="2" s="1"/>
  <c r="J93" i="2" s="1"/>
  <c r="F93" i="2"/>
  <c r="G92" i="2"/>
  <c r="I92" i="2" s="1"/>
  <c r="J92" i="2" s="1"/>
  <c r="F92" i="2"/>
  <c r="G91" i="2"/>
  <c r="I91" i="2" s="1"/>
  <c r="J91" i="2" s="1"/>
  <c r="F91" i="2"/>
  <c r="G90" i="2"/>
  <c r="I90" i="2" s="1"/>
  <c r="J90" i="2" s="1"/>
  <c r="F90" i="2"/>
  <c r="G89" i="2"/>
  <c r="I89" i="2" s="1"/>
  <c r="J89" i="2" s="1"/>
  <c r="F89" i="2"/>
  <c r="G88" i="2"/>
  <c r="I88" i="2" s="1"/>
  <c r="J88" i="2" s="1"/>
  <c r="F88" i="2"/>
  <c r="G87" i="2"/>
  <c r="I87" i="2" s="1"/>
  <c r="J87" i="2" s="1"/>
  <c r="F87" i="2"/>
  <c r="G86" i="2"/>
  <c r="I86" i="2" s="1"/>
  <c r="J86" i="2" s="1"/>
  <c r="F86" i="2"/>
  <c r="G85" i="2"/>
  <c r="I85" i="2" s="1"/>
  <c r="J85" i="2" s="1"/>
  <c r="F85" i="2"/>
  <c r="G83" i="2"/>
  <c r="I83" i="2" s="1"/>
  <c r="J83" i="2" s="1"/>
  <c r="F83" i="2"/>
  <c r="G81" i="2"/>
  <c r="I81" i="2" s="1"/>
  <c r="J81" i="2" s="1"/>
  <c r="F81" i="2"/>
  <c r="G77" i="2"/>
  <c r="I77" i="2" s="1"/>
  <c r="J77" i="2" s="1"/>
  <c r="F77" i="2"/>
  <c r="G76" i="2"/>
  <c r="I76" i="2" s="1"/>
  <c r="J76" i="2" s="1"/>
  <c r="F76" i="2"/>
  <c r="G74" i="2"/>
  <c r="I74" i="2" s="1"/>
  <c r="J74" i="2" s="1"/>
  <c r="F74" i="2"/>
  <c r="G71" i="2"/>
  <c r="I71" i="2" s="1"/>
  <c r="J71" i="2" s="1"/>
  <c r="F71" i="2"/>
  <c r="G70" i="2"/>
  <c r="I70" i="2" s="1"/>
  <c r="J70" i="2" s="1"/>
  <c r="F70" i="2"/>
  <c r="G68" i="2"/>
  <c r="I68" i="2" s="1"/>
  <c r="J68" i="2" s="1"/>
  <c r="F68" i="2"/>
  <c r="G67" i="2"/>
  <c r="I67" i="2" s="1"/>
  <c r="J67" i="2" s="1"/>
  <c r="F67" i="2"/>
  <c r="G63" i="2"/>
  <c r="I63" i="2" s="1"/>
  <c r="J63" i="2" s="1"/>
  <c r="F63" i="2"/>
  <c r="G61" i="2"/>
  <c r="I61" i="2" s="1"/>
  <c r="J61" i="2" s="1"/>
  <c r="F61" i="2"/>
  <c r="G59" i="2"/>
  <c r="I59" i="2" s="1"/>
  <c r="J59" i="2" s="1"/>
  <c r="F59" i="2"/>
  <c r="G58" i="2"/>
  <c r="I58" i="2" s="1"/>
  <c r="J58" i="2" s="1"/>
  <c r="F58" i="2"/>
  <c r="G56" i="2"/>
  <c r="I56" i="2" s="1"/>
  <c r="J56" i="2" s="1"/>
  <c r="F56" i="2"/>
  <c r="G54" i="2"/>
  <c r="I54" i="2" s="1"/>
  <c r="J54" i="2" s="1"/>
  <c r="F54" i="2"/>
  <c r="G53" i="2"/>
  <c r="I53" i="2" s="1"/>
  <c r="J53" i="2" s="1"/>
  <c r="F53" i="2"/>
  <c r="G51" i="2"/>
  <c r="I51" i="2" s="1"/>
  <c r="J51" i="2" s="1"/>
  <c r="F51" i="2"/>
  <c r="G47" i="2"/>
  <c r="I47" i="2" s="1"/>
  <c r="J47" i="2" s="1"/>
  <c r="F47" i="2"/>
  <c r="G45" i="2"/>
  <c r="I45" i="2" s="1"/>
  <c r="J45" i="2" s="1"/>
  <c r="F45" i="2"/>
  <c r="G43" i="2"/>
  <c r="I43" i="2" s="1"/>
  <c r="J43" i="2" s="1"/>
  <c r="F43" i="2"/>
  <c r="G40" i="2"/>
  <c r="I40" i="2" s="1"/>
  <c r="J40" i="2" s="1"/>
  <c r="F40" i="2"/>
  <c r="G38" i="2"/>
  <c r="I38" i="2" s="1"/>
  <c r="J38" i="2" s="1"/>
  <c r="F38" i="2"/>
  <c r="G37" i="2"/>
  <c r="I37" i="2" s="1"/>
  <c r="J37" i="2" s="1"/>
  <c r="F37" i="2"/>
  <c r="G36" i="2"/>
  <c r="I36" i="2" s="1"/>
  <c r="J36" i="2" s="1"/>
  <c r="F36" i="2"/>
  <c r="G34" i="2"/>
  <c r="I34" i="2" s="1"/>
  <c r="J34" i="2" s="1"/>
  <c r="F34" i="2"/>
  <c r="G33" i="2"/>
  <c r="I33" i="2" s="1"/>
  <c r="J33" i="2" s="1"/>
  <c r="F33" i="2"/>
  <c r="G30" i="2"/>
  <c r="I30" i="2" s="1"/>
  <c r="J30" i="2" s="1"/>
  <c r="F30" i="2"/>
  <c r="G28" i="2"/>
  <c r="I28" i="2" s="1"/>
  <c r="J28" i="2" s="1"/>
  <c r="F28" i="2"/>
  <c r="G26" i="2"/>
  <c r="I26" i="2" s="1"/>
  <c r="J26" i="2" s="1"/>
  <c r="F26" i="2"/>
  <c r="G24" i="2"/>
  <c r="I24" i="2" s="1"/>
  <c r="J24" i="2" s="1"/>
  <c r="F24" i="2"/>
  <c r="G23" i="2"/>
  <c r="F23" i="2"/>
  <c r="I23" i="2" l="1"/>
  <c r="J23" i="2" s="1"/>
  <c r="J102" i="2"/>
  <c r="J98" i="2"/>
  <c r="J1015" i="2" l="1"/>
  <c r="J78" i="2"/>
  <c r="J103" i="2" s="1"/>
  <c r="G988" i="2"/>
  <c r="I988" i="2" s="1"/>
  <c r="J988" i="2" s="1"/>
  <c r="J989" i="2" s="1"/>
  <c r="G982" i="2"/>
  <c r="I982" i="2" s="1"/>
  <c r="J982" i="2" s="1"/>
  <c r="H981" i="2"/>
  <c r="I981" i="2" s="1"/>
  <c r="J981" i="2" s="1"/>
  <c r="G978" i="2"/>
  <c r="I978" i="2" s="1"/>
  <c r="J978" i="2" s="1"/>
  <c r="G976" i="2"/>
  <c r="I976" i="2" s="1"/>
  <c r="J976" i="2" s="1"/>
  <c r="G975" i="2"/>
  <c r="I975" i="2" s="1"/>
  <c r="J975" i="2" s="1"/>
  <c r="G974" i="2"/>
  <c r="I974" i="2" s="1"/>
  <c r="J974" i="2" s="1"/>
  <c r="G972" i="2"/>
  <c r="I972" i="2" s="1"/>
  <c r="J972" i="2" s="1"/>
  <c r="G971" i="2"/>
  <c r="I971" i="2" s="1"/>
  <c r="J971" i="2" s="1"/>
  <c r="G968" i="2"/>
  <c r="I968" i="2" s="1"/>
  <c r="J968" i="2" s="1"/>
  <c r="G967" i="2"/>
  <c r="I967" i="2" s="1"/>
  <c r="J967" i="2" s="1"/>
  <c r="G965" i="2"/>
  <c r="I965" i="2" s="1"/>
  <c r="J965" i="2" s="1"/>
  <c r="G964" i="2"/>
  <c r="I964" i="2" s="1"/>
  <c r="J964" i="2" s="1"/>
  <c r="G963" i="2"/>
  <c r="I963" i="2" s="1"/>
  <c r="J963" i="2" s="1"/>
  <c r="G962" i="2"/>
  <c r="I962" i="2" s="1"/>
  <c r="J962" i="2" s="1"/>
  <c r="G961" i="2"/>
  <c r="I961" i="2" s="1"/>
  <c r="J961" i="2" s="1"/>
  <c r="G960" i="2"/>
  <c r="I960" i="2" s="1"/>
  <c r="J960" i="2" s="1"/>
  <c r="G959" i="2"/>
  <c r="I959" i="2" s="1"/>
  <c r="J959" i="2" s="1"/>
  <c r="G957" i="2"/>
  <c r="I957" i="2" s="1"/>
  <c r="J957" i="2" s="1"/>
  <c r="G956" i="2"/>
  <c r="I956" i="2" s="1"/>
  <c r="J956" i="2" s="1"/>
  <c r="G955" i="2"/>
  <c r="I955" i="2" s="1"/>
  <c r="J955" i="2" s="1"/>
  <c r="G954" i="2"/>
  <c r="I954" i="2" s="1"/>
  <c r="J954" i="2" s="1"/>
  <c r="G953" i="2"/>
  <c r="I953" i="2" s="1"/>
  <c r="J953" i="2" s="1"/>
  <c r="G951" i="2"/>
  <c r="I951" i="2" s="1"/>
  <c r="J951" i="2" s="1"/>
  <c r="G950" i="2"/>
  <c r="I950" i="2" s="1"/>
  <c r="J950" i="2" s="1"/>
  <c r="G949" i="2"/>
  <c r="I949" i="2" s="1"/>
  <c r="J949" i="2" s="1"/>
  <c r="G948" i="2"/>
  <c r="I948" i="2" s="1"/>
  <c r="J948" i="2" s="1"/>
  <c r="G947" i="2"/>
  <c r="I947" i="2" s="1"/>
  <c r="J947" i="2" s="1"/>
  <c r="G946" i="2"/>
  <c r="I946" i="2" s="1"/>
  <c r="J946" i="2" s="1"/>
  <c r="G945" i="2"/>
  <c r="I945" i="2" s="1"/>
  <c r="J945" i="2" s="1"/>
  <c r="G944" i="2"/>
  <c r="I944" i="2" s="1"/>
  <c r="J944" i="2" s="1"/>
  <c r="G943" i="2"/>
  <c r="I943" i="2" s="1"/>
  <c r="J943" i="2" s="1"/>
  <c r="G942" i="2"/>
  <c r="I942" i="2" s="1"/>
  <c r="J942" i="2" s="1"/>
  <c r="G940" i="2"/>
  <c r="I940" i="2" s="1"/>
  <c r="J940" i="2" s="1"/>
  <c r="G939" i="2"/>
  <c r="I939" i="2" s="1"/>
  <c r="J939" i="2" s="1"/>
  <c r="G938" i="2"/>
  <c r="I938" i="2" s="1"/>
  <c r="J938" i="2" s="1"/>
  <c r="G937" i="2"/>
  <c r="I937" i="2" s="1"/>
  <c r="J937" i="2" s="1"/>
  <c r="G936" i="2"/>
  <c r="I936" i="2" s="1"/>
  <c r="J936" i="2" s="1"/>
  <c r="G935" i="2"/>
  <c r="I935" i="2" s="1"/>
  <c r="J935" i="2" s="1"/>
  <c r="G934" i="2"/>
  <c r="I934" i="2" s="1"/>
  <c r="J934" i="2" s="1"/>
  <c r="G932" i="2"/>
  <c r="I932" i="2" s="1"/>
  <c r="J932" i="2" s="1"/>
  <c r="G930" i="2"/>
  <c r="I930" i="2" s="1"/>
  <c r="J930" i="2" s="1"/>
  <c r="G928" i="2"/>
  <c r="I928" i="2" s="1"/>
  <c r="J928" i="2" s="1"/>
  <c r="G925" i="2"/>
  <c r="I925" i="2" s="1"/>
  <c r="J925" i="2" s="1"/>
  <c r="G924" i="2"/>
  <c r="I924" i="2" s="1"/>
  <c r="J924" i="2" s="1"/>
  <c r="G923" i="2"/>
  <c r="I923" i="2" s="1"/>
  <c r="J923" i="2" s="1"/>
  <c r="G922" i="2"/>
  <c r="I922" i="2" s="1"/>
  <c r="J922" i="2" s="1"/>
  <c r="G921" i="2"/>
  <c r="I921" i="2" s="1"/>
  <c r="J921" i="2" s="1"/>
  <c r="G920" i="2"/>
  <c r="I920" i="2" s="1"/>
  <c r="J920" i="2" s="1"/>
  <c r="G919" i="2"/>
  <c r="I919" i="2" s="1"/>
  <c r="J919" i="2" s="1"/>
  <c r="G918" i="2"/>
  <c r="I918" i="2" s="1"/>
  <c r="J918" i="2" s="1"/>
  <c r="G917" i="2"/>
  <c r="I917" i="2" s="1"/>
  <c r="J917" i="2" s="1"/>
  <c r="G916" i="2"/>
  <c r="I916" i="2" s="1"/>
  <c r="J916" i="2" s="1"/>
  <c r="G915" i="2"/>
  <c r="I915" i="2" s="1"/>
  <c r="J915" i="2" s="1"/>
  <c r="G914" i="2"/>
  <c r="I914" i="2" s="1"/>
  <c r="J914" i="2" s="1"/>
  <c r="G913" i="2"/>
  <c r="I913" i="2" s="1"/>
  <c r="J913" i="2" s="1"/>
  <c r="G911" i="2"/>
  <c r="I911" i="2" s="1"/>
  <c r="J911" i="2" s="1"/>
  <c r="G910" i="2"/>
  <c r="I910" i="2" s="1"/>
  <c r="J910" i="2" s="1"/>
  <c r="G909" i="2"/>
  <c r="I909" i="2" s="1"/>
  <c r="J909" i="2" s="1"/>
  <c r="G907" i="2"/>
  <c r="I907" i="2" s="1"/>
  <c r="J907" i="2" s="1"/>
  <c r="G905" i="2"/>
  <c r="I905" i="2" s="1"/>
  <c r="J905" i="2" s="1"/>
  <c r="G903" i="2"/>
  <c r="I903" i="2" s="1"/>
  <c r="J903" i="2" s="1"/>
  <c r="G902" i="2"/>
  <c r="I902" i="2" s="1"/>
  <c r="J902" i="2" s="1"/>
  <c r="G900" i="2"/>
  <c r="I900" i="2" s="1"/>
  <c r="J900" i="2" s="1"/>
  <c r="G898" i="2"/>
  <c r="I898" i="2" s="1"/>
  <c r="J898" i="2" s="1"/>
  <c r="G897" i="2"/>
  <c r="I897" i="2" s="1"/>
  <c r="J897" i="2" s="1"/>
  <c r="G896" i="2"/>
  <c r="I896" i="2" s="1"/>
  <c r="J896" i="2" s="1"/>
  <c r="G895" i="2"/>
  <c r="I895" i="2" s="1"/>
  <c r="J895" i="2" s="1"/>
  <c r="G894" i="2"/>
  <c r="I894" i="2" s="1"/>
  <c r="J894" i="2" s="1"/>
  <c r="H892" i="2"/>
  <c r="I892" i="2" s="1"/>
  <c r="J892" i="2" s="1"/>
  <c r="G891" i="2"/>
  <c r="I891" i="2" s="1"/>
  <c r="J891" i="2" s="1"/>
  <c r="G889" i="2"/>
  <c r="I889" i="2" s="1"/>
  <c r="J889" i="2" s="1"/>
  <c r="H888" i="2"/>
  <c r="I888" i="2" s="1"/>
  <c r="J888" i="2" s="1"/>
  <c r="G886" i="2"/>
  <c r="I886" i="2" s="1"/>
  <c r="J886" i="2" s="1"/>
  <c r="G885" i="2"/>
  <c r="I885" i="2" s="1"/>
  <c r="J885" i="2" s="1"/>
  <c r="G883" i="2"/>
  <c r="I883" i="2" s="1"/>
  <c r="J883" i="2" s="1"/>
  <c r="G882" i="2"/>
  <c r="I882" i="2" s="1"/>
  <c r="J882" i="2" s="1"/>
  <c r="G880" i="2"/>
  <c r="I880" i="2" s="1"/>
  <c r="J880" i="2" s="1"/>
  <c r="G878" i="2"/>
  <c r="I878" i="2" s="1"/>
  <c r="J878" i="2" s="1"/>
  <c r="G877" i="2"/>
  <c r="I877" i="2" s="1"/>
  <c r="J877" i="2" s="1"/>
  <c r="G875" i="2"/>
  <c r="I875" i="2" s="1"/>
  <c r="J875" i="2" s="1"/>
  <c r="G874" i="2"/>
  <c r="I874" i="2" s="1"/>
  <c r="J874" i="2" s="1"/>
  <c r="G873" i="2"/>
  <c r="I873" i="2" s="1"/>
  <c r="J873" i="2" s="1"/>
  <c r="G872" i="2"/>
  <c r="I872" i="2" s="1"/>
  <c r="J872" i="2" s="1"/>
  <c r="G870" i="2"/>
  <c r="I870" i="2" s="1"/>
  <c r="J870" i="2" s="1"/>
  <c r="G869" i="2"/>
  <c r="I869" i="2" s="1"/>
  <c r="J869" i="2" s="1"/>
  <c r="G868" i="2"/>
  <c r="I868" i="2" s="1"/>
  <c r="J868" i="2" s="1"/>
  <c r="G862" i="2"/>
  <c r="I862" i="2" s="1"/>
  <c r="J862" i="2" s="1"/>
  <c r="G860" i="2"/>
  <c r="I860" i="2" s="1"/>
  <c r="J860" i="2" s="1"/>
  <c r="G857" i="2"/>
  <c r="I857" i="2" s="1"/>
  <c r="J857" i="2" s="1"/>
  <c r="G856" i="2"/>
  <c r="I856" i="2" s="1"/>
  <c r="J856" i="2" s="1"/>
  <c r="G853" i="2"/>
  <c r="I853" i="2" s="1"/>
  <c r="J853" i="2" s="1"/>
  <c r="G852" i="2"/>
  <c r="I852" i="2" s="1"/>
  <c r="J852" i="2" s="1"/>
  <c r="G850" i="2"/>
  <c r="I850" i="2" s="1"/>
  <c r="J850" i="2" s="1"/>
  <c r="G848" i="2"/>
  <c r="I848" i="2" s="1"/>
  <c r="J848" i="2" s="1"/>
  <c r="G847" i="2"/>
  <c r="I847" i="2" s="1"/>
  <c r="J847" i="2" s="1"/>
  <c r="G844" i="2"/>
  <c r="I844" i="2" s="1"/>
  <c r="J844" i="2" s="1"/>
  <c r="G843" i="2"/>
  <c r="I843" i="2" s="1"/>
  <c r="J843" i="2" s="1"/>
  <c r="G841" i="2"/>
  <c r="I841" i="2" s="1"/>
  <c r="J841" i="2" s="1"/>
  <c r="G840" i="2"/>
  <c r="I840" i="2" s="1"/>
  <c r="J840" i="2" s="1"/>
  <c r="G837" i="2"/>
  <c r="I837" i="2" s="1"/>
  <c r="J837" i="2" s="1"/>
  <c r="G836" i="2"/>
  <c r="I836" i="2" s="1"/>
  <c r="J836" i="2" s="1"/>
  <c r="G835" i="2"/>
  <c r="I835" i="2" s="1"/>
  <c r="J835" i="2" s="1"/>
  <c r="G834" i="2"/>
  <c r="I834" i="2" s="1"/>
  <c r="J834" i="2" s="1"/>
  <c r="G833" i="2"/>
  <c r="I833" i="2" s="1"/>
  <c r="J833" i="2" s="1"/>
  <c r="G832" i="2"/>
  <c r="I832" i="2" s="1"/>
  <c r="J832" i="2" s="1"/>
  <c r="G828" i="2"/>
  <c r="I828" i="2" s="1"/>
  <c r="J828" i="2" s="1"/>
  <c r="G826" i="2"/>
  <c r="I826" i="2" s="1"/>
  <c r="J826" i="2" s="1"/>
  <c r="G824" i="2"/>
  <c r="I824" i="2" s="1"/>
  <c r="J824" i="2" s="1"/>
  <c r="G822" i="2"/>
  <c r="I822" i="2" s="1"/>
  <c r="J822" i="2" s="1"/>
  <c r="G820" i="2"/>
  <c r="I820" i="2" s="1"/>
  <c r="J820" i="2" s="1"/>
  <c r="G818" i="2"/>
  <c r="I818" i="2" s="1"/>
  <c r="J818" i="2" s="1"/>
  <c r="G817" i="2"/>
  <c r="I817" i="2" s="1"/>
  <c r="J817" i="2" s="1"/>
  <c r="G816" i="2"/>
  <c r="I816" i="2" s="1"/>
  <c r="J816" i="2" s="1"/>
  <c r="G813" i="2"/>
  <c r="I813" i="2" s="1"/>
  <c r="J813" i="2" s="1"/>
  <c r="G809" i="2"/>
  <c r="I809" i="2" s="1"/>
  <c r="J809" i="2" s="1"/>
  <c r="G808" i="2"/>
  <c r="I808" i="2" s="1"/>
  <c r="J808" i="2" s="1"/>
  <c r="G806" i="2"/>
  <c r="I806" i="2" s="1"/>
  <c r="J806" i="2" s="1"/>
  <c r="G804" i="2"/>
  <c r="I804" i="2" s="1"/>
  <c r="J804" i="2" s="1"/>
  <c r="G798" i="2"/>
  <c r="I798" i="2" s="1"/>
  <c r="J798" i="2" s="1"/>
  <c r="G796" i="2"/>
  <c r="I796" i="2" s="1"/>
  <c r="J796" i="2" s="1"/>
  <c r="G795" i="2"/>
  <c r="I795" i="2" s="1"/>
  <c r="J795" i="2" s="1"/>
  <c r="G794" i="2"/>
  <c r="I794" i="2" s="1"/>
  <c r="J794" i="2" s="1"/>
  <c r="G793" i="2"/>
  <c r="I793" i="2" s="1"/>
  <c r="J793" i="2" s="1"/>
  <c r="G792" i="2"/>
  <c r="I792" i="2" s="1"/>
  <c r="J792" i="2" s="1"/>
  <c r="G791" i="2"/>
  <c r="I791" i="2" s="1"/>
  <c r="J791" i="2" s="1"/>
  <c r="G790" i="2"/>
  <c r="I790" i="2" s="1"/>
  <c r="J790" i="2" s="1"/>
  <c r="G789" i="2"/>
  <c r="I789" i="2" s="1"/>
  <c r="J789" i="2" s="1"/>
  <c r="G788" i="2"/>
  <c r="I788" i="2" s="1"/>
  <c r="J788" i="2" s="1"/>
  <c r="G786" i="2"/>
  <c r="I786" i="2" s="1"/>
  <c r="J786" i="2" s="1"/>
  <c r="G785" i="2"/>
  <c r="I785" i="2" s="1"/>
  <c r="J785" i="2" s="1"/>
  <c r="G784" i="2"/>
  <c r="I784" i="2" s="1"/>
  <c r="J784" i="2" s="1"/>
  <c r="G783" i="2"/>
  <c r="I783" i="2" s="1"/>
  <c r="J783" i="2" s="1"/>
  <c r="G782" i="2"/>
  <c r="I782" i="2" s="1"/>
  <c r="J782" i="2" s="1"/>
  <c r="G781" i="2"/>
  <c r="I781" i="2" s="1"/>
  <c r="J781" i="2" s="1"/>
  <c r="G779" i="2"/>
  <c r="I779" i="2" s="1"/>
  <c r="J779" i="2" s="1"/>
  <c r="G778" i="2"/>
  <c r="I778" i="2" s="1"/>
  <c r="J778" i="2" s="1"/>
  <c r="G777" i="2"/>
  <c r="I777" i="2" s="1"/>
  <c r="J777" i="2" s="1"/>
  <c r="G776" i="2"/>
  <c r="I776" i="2" s="1"/>
  <c r="J776" i="2" s="1"/>
  <c r="G775" i="2"/>
  <c r="I775" i="2" s="1"/>
  <c r="J775" i="2" s="1"/>
  <c r="G774" i="2"/>
  <c r="I774" i="2" s="1"/>
  <c r="J774" i="2" s="1"/>
  <c r="G771" i="2"/>
  <c r="I771" i="2" s="1"/>
  <c r="J771" i="2" s="1"/>
  <c r="G769" i="2"/>
  <c r="I769" i="2" s="1"/>
  <c r="J769" i="2" s="1"/>
  <c r="G766" i="2"/>
  <c r="I766" i="2" s="1"/>
  <c r="J766" i="2" s="1"/>
  <c r="G761" i="2"/>
  <c r="I761" i="2" s="1"/>
  <c r="J761" i="2" s="1"/>
  <c r="G760" i="2"/>
  <c r="I760" i="2" s="1"/>
  <c r="J760" i="2" s="1"/>
  <c r="G759" i="2"/>
  <c r="I759" i="2" s="1"/>
  <c r="J759" i="2" s="1"/>
  <c r="G758" i="2"/>
  <c r="I758" i="2" s="1"/>
  <c r="J758" i="2" s="1"/>
  <c r="G757" i="2"/>
  <c r="I757" i="2" s="1"/>
  <c r="J757" i="2" s="1"/>
  <c r="G756" i="2"/>
  <c r="I756" i="2" s="1"/>
  <c r="J756" i="2" s="1"/>
  <c r="G755" i="2"/>
  <c r="I755" i="2" s="1"/>
  <c r="J755" i="2" s="1"/>
  <c r="G754" i="2"/>
  <c r="I754" i="2" s="1"/>
  <c r="J754" i="2" s="1"/>
  <c r="G752" i="2"/>
  <c r="I752" i="2" s="1"/>
  <c r="J752" i="2" s="1"/>
  <c r="G746" i="2"/>
  <c r="I746" i="2" s="1"/>
  <c r="J746" i="2" s="1"/>
  <c r="G745" i="2"/>
  <c r="I745" i="2" s="1"/>
  <c r="J745" i="2" s="1"/>
  <c r="J762" i="2" l="1"/>
  <c r="J747" i="2"/>
  <c r="J799" i="2"/>
  <c r="J863" i="2"/>
  <c r="J983" i="2"/>
  <c r="J990" i="2" l="1"/>
  <c r="G736" i="2"/>
  <c r="I736" i="2" s="1"/>
  <c r="J736" i="2" s="1"/>
  <c r="G734" i="2"/>
  <c r="I734" i="2" s="1"/>
  <c r="J734" i="2" s="1"/>
  <c r="G731" i="2"/>
  <c r="I731" i="2" s="1"/>
  <c r="J731" i="2" s="1"/>
  <c r="G730" i="2"/>
  <c r="I730" i="2" s="1"/>
  <c r="J730" i="2" s="1"/>
  <c r="G729" i="2"/>
  <c r="I729" i="2" s="1"/>
  <c r="J729" i="2" s="1"/>
  <c r="G728" i="2"/>
  <c r="I728" i="2" s="1"/>
  <c r="J728" i="2" s="1"/>
  <c r="G723" i="2"/>
  <c r="I723" i="2" s="1"/>
  <c r="J723" i="2" s="1"/>
  <c r="G722" i="2"/>
  <c r="I722" i="2" s="1"/>
  <c r="J722" i="2" s="1"/>
  <c r="G721" i="2"/>
  <c r="I721" i="2" s="1"/>
  <c r="J721" i="2" s="1"/>
  <c r="G720" i="2"/>
  <c r="I720" i="2" s="1"/>
  <c r="J720" i="2" s="1"/>
  <c r="G719" i="2"/>
  <c r="I719" i="2" s="1"/>
  <c r="J719" i="2" s="1"/>
  <c r="G718" i="2"/>
  <c r="I718" i="2" s="1"/>
  <c r="J718" i="2" s="1"/>
  <c r="G717" i="2"/>
  <c r="I717" i="2" s="1"/>
  <c r="J717" i="2" s="1"/>
  <c r="G716" i="2"/>
  <c r="I716" i="2" s="1"/>
  <c r="J716" i="2" s="1"/>
  <c r="G715" i="2"/>
  <c r="I715" i="2" s="1"/>
  <c r="J715" i="2" s="1"/>
  <c r="G714" i="2"/>
  <c r="I714" i="2" s="1"/>
  <c r="J714" i="2" s="1"/>
  <c r="G713" i="2"/>
  <c r="I713" i="2" s="1"/>
  <c r="J713" i="2" s="1"/>
  <c r="G712" i="2"/>
  <c r="I712" i="2" s="1"/>
  <c r="J712" i="2" s="1"/>
  <c r="G711" i="2"/>
  <c r="I711" i="2" s="1"/>
  <c r="J711" i="2" s="1"/>
  <c r="G709" i="2"/>
  <c r="I709" i="2" s="1"/>
  <c r="J709" i="2" s="1"/>
  <c r="G708" i="2"/>
  <c r="I708" i="2" s="1"/>
  <c r="J708" i="2" s="1"/>
  <c r="G707" i="2"/>
  <c r="I707" i="2" s="1"/>
  <c r="J707" i="2" s="1"/>
  <c r="G706" i="2"/>
  <c r="I706" i="2" s="1"/>
  <c r="J706" i="2" s="1"/>
  <c r="G704" i="2"/>
  <c r="I704" i="2" s="1"/>
  <c r="J704" i="2" s="1"/>
  <c r="G703" i="2"/>
  <c r="I703" i="2" s="1"/>
  <c r="J703" i="2" s="1"/>
  <c r="G702" i="2"/>
  <c r="I702" i="2" s="1"/>
  <c r="J702" i="2" s="1"/>
  <c r="G701" i="2"/>
  <c r="I701" i="2" s="1"/>
  <c r="J701" i="2" s="1"/>
  <c r="G700" i="2"/>
  <c r="I700" i="2" s="1"/>
  <c r="J700" i="2" s="1"/>
  <c r="G699" i="2"/>
  <c r="I699" i="2" s="1"/>
  <c r="J699" i="2" s="1"/>
  <c r="G698" i="2"/>
  <c r="I698" i="2" s="1"/>
  <c r="J698" i="2" s="1"/>
  <c r="G697" i="2"/>
  <c r="I697" i="2" s="1"/>
  <c r="J697" i="2" s="1"/>
  <c r="G694" i="2"/>
  <c r="I694" i="2" s="1"/>
  <c r="J694" i="2" s="1"/>
  <c r="H692" i="2"/>
  <c r="I692" i="2" s="1"/>
  <c r="J692" i="2" s="1"/>
  <c r="H691" i="2"/>
  <c r="I691" i="2" s="1"/>
  <c r="J691" i="2" s="1"/>
  <c r="H690" i="2"/>
  <c r="I690" i="2" s="1"/>
  <c r="J690" i="2" s="1"/>
  <c r="H689" i="2"/>
  <c r="I689" i="2" s="1"/>
  <c r="J689" i="2" s="1"/>
  <c r="H688" i="2"/>
  <c r="I688" i="2" s="1"/>
  <c r="J688" i="2" s="1"/>
  <c r="H687" i="2"/>
  <c r="I687" i="2" s="1"/>
  <c r="J687" i="2" s="1"/>
  <c r="H684" i="2"/>
  <c r="I684" i="2" s="1"/>
  <c r="J684" i="2" s="1"/>
  <c r="G680" i="2"/>
  <c r="I680" i="2" s="1"/>
  <c r="J680" i="2" s="1"/>
  <c r="G679" i="2"/>
  <c r="I679" i="2" s="1"/>
  <c r="J679" i="2" s="1"/>
  <c r="G677" i="2"/>
  <c r="I677" i="2" s="1"/>
  <c r="J677" i="2" s="1"/>
  <c r="G675" i="2"/>
  <c r="I675" i="2" s="1"/>
  <c r="J675" i="2" s="1"/>
  <c r="G671" i="2"/>
  <c r="I671" i="2" s="1"/>
  <c r="J671" i="2" s="1"/>
  <c r="G670" i="2"/>
  <c r="I670" i="2" s="1"/>
  <c r="J670" i="2" s="1"/>
  <c r="G669" i="2"/>
  <c r="I669" i="2" s="1"/>
  <c r="J669" i="2" s="1"/>
  <c r="G668" i="2"/>
  <c r="I668" i="2" s="1"/>
  <c r="J668" i="2" s="1"/>
  <c r="G667" i="2"/>
  <c r="I667" i="2" s="1"/>
  <c r="J667" i="2" s="1"/>
  <c r="G666" i="2"/>
  <c r="I666" i="2" s="1"/>
  <c r="J666" i="2" s="1"/>
  <c r="G665" i="2"/>
  <c r="I665" i="2" s="1"/>
  <c r="J665" i="2" s="1"/>
  <c r="G663" i="2"/>
  <c r="I663" i="2" s="1"/>
  <c r="J663" i="2" s="1"/>
  <c r="G662" i="2"/>
  <c r="I662" i="2" s="1"/>
  <c r="J662" i="2" s="1"/>
  <c r="G661" i="2"/>
  <c r="I661" i="2" s="1"/>
  <c r="J661" i="2" s="1"/>
  <c r="G660" i="2"/>
  <c r="I660" i="2" s="1"/>
  <c r="J660" i="2" s="1"/>
  <c r="G659" i="2"/>
  <c r="I659" i="2" s="1"/>
  <c r="J659" i="2" s="1"/>
  <c r="G658" i="2"/>
  <c r="I658" i="2" s="1"/>
  <c r="J658" i="2" s="1"/>
  <c r="G657" i="2"/>
  <c r="I657" i="2" s="1"/>
  <c r="J657" i="2" s="1"/>
  <c r="G656" i="2"/>
  <c r="I656" i="2" s="1"/>
  <c r="J656" i="2" s="1"/>
  <c r="G654" i="2"/>
  <c r="I654" i="2" s="1"/>
  <c r="J654" i="2" s="1"/>
  <c r="G652" i="2"/>
  <c r="I652" i="2" s="1"/>
  <c r="J652" i="2" s="1"/>
  <c r="G651" i="2"/>
  <c r="I651" i="2" s="1"/>
  <c r="J651" i="2" s="1"/>
  <c r="G649" i="2"/>
  <c r="I649" i="2" s="1"/>
  <c r="J649" i="2" s="1"/>
  <c r="G647" i="2"/>
  <c r="I647" i="2" s="1"/>
  <c r="J647" i="2" s="1"/>
  <c r="G646" i="2"/>
  <c r="I646" i="2" s="1"/>
  <c r="J646" i="2" s="1"/>
  <c r="G644" i="2"/>
  <c r="I644" i="2" s="1"/>
  <c r="J644" i="2" s="1"/>
  <c r="G643" i="2"/>
  <c r="I643" i="2" s="1"/>
  <c r="J643" i="2" s="1"/>
  <c r="G641" i="2"/>
  <c r="I641" i="2" s="1"/>
  <c r="J641" i="2" s="1"/>
  <c r="G639" i="2"/>
  <c r="I639" i="2" s="1"/>
  <c r="J639" i="2" s="1"/>
  <c r="G638" i="2"/>
  <c r="I638" i="2" s="1"/>
  <c r="J638" i="2" s="1"/>
  <c r="G637" i="2"/>
  <c r="I637" i="2" s="1"/>
  <c r="J637" i="2" s="1"/>
  <c r="G635" i="2"/>
  <c r="I635" i="2" s="1"/>
  <c r="J635" i="2" s="1"/>
  <c r="F635" i="2"/>
  <c r="H634" i="2"/>
  <c r="I634" i="2" s="1"/>
  <c r="J634" i="2" s="1"/>
  <c r="F634" i="2"/>
  <c r="G631" i="2"/>
  <c r="I631" i="2" s="1"/>
  <c r="J631" i="2" s="1"/>
  <c r="G629" i="2"/>
  <c r="I629" i="2" s="1"/>
  <c r="J629" i="2" s="1"/>
  <c r="G628" i="2"/>
  <c r="I628" i="2" s="1"/>
  <c r="J628" i="2" s="1"/>
  <c r="G627" i="2"/>
  <c r="I627" i="2" s="1"/>
  <c r="J627" i="2" s="1"/>
  <c r="G625" i="2"/>
  <c r="I625" i="2" s="1"/>
  <c r="J625" i="2" s="1"/>
  <c r="G623" i="2"/>
  <c r="I623" i="2" s="1"/>
  <c r="J623" i="2" s="1"/>
  <c r="G622" i="2"/>
  <c r="I622" i="2" s="1"/>
  <c r="J622" i="2" s="1"/>
  <c r="G621" i="2"/>
  <c r="I621" i="2" s="1"/>
  <c r="J621" i="2" s="1"/>
  <c r="G619" i="2"/>
  <c r="I619" i="2" s="1"/>
  <c r="J619" i="2" s="1"/>
  <c r="G617" i="2"/>
  <c r="I617" i="2" s="1"/>
  <c r="J617" i="2" s="1"/>
  <c r="G615" i="2"/>
  <c r="I615" i="2" s="1"/>
  <c r="J615" i="2" s="1"/>
  <c r="G613" i="2"/>
  <c r="I613" i="2" s="1"/>
  <c r="J613" i="2" s="1"/>
  <c r="G611" i="2"/>
  <c r="I611" i="2" s="1"/>
  <c r="J611" i="2" s="1"/>
  <c r="G610" i="2"/>
  <c r="I610" i="2" s="1"/>
  <c r="J610" i="2" s="1"/>
  <c r="G609" i="2"/>
  <c r="I609" i="2" s="1"/>
  <c r="J609" i="2" s="1"/>
  <c r="G608" i="2"/>
  <c r="I608" i="2" s="1"/>
  <c r="J608" i="2" s="1"/>
  <c r="G607" i="2"/>
  <c r="I607" i="2" s="1"/>
  <c r="J607" i="2" s="1"/>
  <c r="G606" i="2"/>
  <c r="I606" i="2" s="1"/>
  <c r="J606" i="2" s="1"/>
  <c r="G605" i="2"/>
  <c r="I605" i="2" s="1"/>
  <c r="J605" i="2" s="1"/>
  <c r="G604" i="2"/>
  <c r="I604" i="2" s="1"/>
  <c r="J604" i="2" s="1"/>
  <c r="G603" i="2"/>
  <c r="I603" i="2" s="1"/>
  <c r="J603" i="2" s="1"/>
  <c r="G602" i="2"/>
  <c r="I602" i="2" s="1"/>
  <c r="J602" i="2" s="1"/>
  <c r="G601" i="2"/>
  <c r="I601" i="2" s="1"/>
  <c r="J601" i="2" s="1"/>
  <c r="G600" i="2"/>
  <c r="I600" i="2" s="1"/>
  <c r="J600" i="2" s="1"/>
  <c r="G598" i="2"/>
  <c r="I598" i="2" s="1"/>
  <c r="J598" i="2" s="1"/>
  <c r="G597" i="2"/>
  <c r="I597" i="2" s="1"/>
  <c r="J597" i="2" s="1"/>
  <c r="G596" i="2"/>
  <c r="I596" i="2" s="1"/>
  <c r="J596" i="2" s="1"/>
  <c r="G594" i="2"/>
  <c r="I594" i="2" s="1"/>
  <c r="J594" i="2" s="1"/>
  <c r="G593" i="2"/>
  <c r="I593" i="2" s="1"/>
  <c r="J593" i="2" s="1"/>
  <c r="G592" i="2"/>
  <c r="I592" i="2" s="1"/>
  <c r="J592" i="2" s="1"/>
  <c r="G590" i="2"/>
  <c r="I590" i="2" s="1"/>
  <c r="J590" i="2" s="1"/>
  <c r="G589" i="2"/>
  <c r="I589" i="2" s="1"/>
  <c r="J589" i="2" s="1"/>
  <c r="G588" i="2"/>
  <c r="I588" i="2" s="1"/>
  <c r="J588" i="2" s="1"/>
  <c r="G585" i="2"/>
  <c r="I585" i="2" s="1"/>
  <c r="J585" i="2" s="1"/>
  <c r="G583" i="2"/>
  <c r="I583" i="2" s="1"/>
  <c r="J583" i="2" s="1"/>
  <c r="H582" i="2"/>
  <c r="I582" i="2" s="1"/>
  <c r="J582" i="2" s="1"/>
  <c r="H581" i="2"/>
  <c r="I581" i="2" s="1"/>
  <c r="J581" i="2" s="1"/>
  <c r="G579" i="2"/>
  <c r="I579" i="2" s="1"/>
  <c r="J579" i="2" s="1"/>
  <c r="G578" i="2"/>
  <c r="I578" i="2" s="1"/>
  <c r="J578" i="2" s="1"/>
  <c r="G576" i="2"/>
  <c r="I576" i="2" s="1"/>
  <c r="J576" i="2" s="1"/>
  <c r="G575" i="2"/>
  <c r="I575" i="2" s="1"/>
  <c r="J575" i="2" s="1"/>
  <c r="G574" i="2"/>
  <c r="I574" i="2" s="1"/>
  <c r="J574" i="2" s="1"/>
  <c r="G573" i="2"/>
  <c r="I573" i="2" s="1"/>
  <c r="J573" i="2" s="1"/>
  <c r="G572" i="2"/>
  <c r="I572" i="2" s="1"/>
  <c r="J572" i="2" s="1"/>
  <c r="G571" i="2"/>
  <c r="I571" i="2" s="1"/>
  <c r="J571" i="2" s="1"/>
  <c r="G569" i="2"/>
  <c r="I569" i="2" s="1"/>
  <c r="J569" i="2" s="1"/>
  <c r="G568" i="2"/>
  <c r="I568" i="2" s="1"/>
  <c r="J568" i="2" s="1"/>
  <c r="G567" i="2"/>
  <c r="I567" i="2" s="1"/>
  <c r="J567" i="2" s="1"/>
  <c r="G566" i="2"/>
  <c r="I566" i="2" s="1"/>
  <c r="J566" i="2" s="1"/>
  <c r="G565" i="2"/>
  <c r="I565" i="2" s="1"/>
  <c r="J565" i="2" s="1"/>
  <c r="G564" i="2"/>
  <c r="I564" i="2" s="1"/>
  <c r="J564" i="2" s="1"/>
  <c r="G563" i="2"/>
  <c r="I563" i="2" s="1"/>
  <c r="J563" i="2" s="1"/>
  <c r="G562" i="2"/>
  <c r="I562" i="2" s="1"/>
  <c r="J562" i="2" s="1"/>
  <c r="G561" i="2"/>
  <c r="I561" i="2" s="1"/>
  <c r="J561" i="2" s="1"/>
  <c r="G560" i="2"/>
  <c r="I560" i="2" s="1"/>
  <c r="J560" i="2" s="1"/>
  <c r="G559" i="2"/>
  <c r="I559" i="2" s="1"/>
  <c r="J559" i="2" s="1"/>
  <c r="G558" i="2"/>
  <c r="I558" i="2" s="1"/>
  <c r="J558" i="2" s="1"/>
  <c r="G557" i="2"/>
  <c r="I557" i="2" s="1"/>
  <c r="J557" i="2" s="1"/>
  <c r="G556" i="2"/>
  <c r="I556" i="2" s="1"/>
  <c r="J556" i="2" s="1"/>
  <c r="G555" i="2"/>
  <c r="I555" i="2" s="1"/>
  <c r="J555" i="2" s="1"/>
  <c r="G553" i="2"/>
  <c r="I553" i="2" s="1"/>
  <c r="J553" i="2" s="1"/>
  <c r="G552" i="2"/>
  <c r="I552" i="2" s="1"/>
  <c r="J552" i="2" s="1"/>
  <c r="G551" i="2"/>
  <c r="I551" i="2" s="1"/>
  <c r="J551" i="2" s="1"/>
  <c r="G550" i="2"/>
  <c r="I550" i="2" s="1"/>
  <c r="J550" i="2" s="1"/>
  <c r="G549" i="2"/>
  <c r="I549" i="2" s="1"/>
  <c r="J549" i="2" s="1"/>
  <c r="G548" i="2"/>
  <c r="I548" i="2" s="1"/>
  <c r="J548" i="2" s="1"/>
  <c r="G547" i="2"/>
  <c r="I547" i="2" s="1"/>
  <c r="J547" i="2" s="1"/>
  <c r="G546" i="2"/>
  <c r="I546" i="2" s="1"/>
  <c r="J546" i="2" s="1"/>
  <c r="G545" i="2"/>
  <c r="I545" i="2" s="1"/>
  <c r="J545" i="2" s="1"/>
  <c r="G544" i="2"/>
  <c r="I544" i="2" s="1"/>
  <c r="J544" i="2" s="1"/>
  <c r="G543" i="2"/>
  <c r="I543" i="2" s="1"/>
  <c r="J543" i="2" s="1"/>
  <c r="G542" i="2"/>
  <c r="I542" i="2" s="1"/>
  <c r="J542" i="2" s="1"/>
  <c r="G541" i="2"/>
  <c r="I541" i="2" s="1"/>
  <c r="J541" i="2" s="1"/>
  <c r="G540" i="2"/>
  <c r="I540" i="2" s="1"/>
  <c r="J540" i="2" s="1"/>
  <c r="G538" i="2"/>
  <c r="I538" i="2" s="1"/>
  <c r="J538" i="2" s="1"/>
  <c r="G537" i="2"/>
  <c r="I537" i="2" s="1"/>
  <c r="J537" i="2" s="1"/>
  <c r="G536" i="2"/>
  <c r="I536" i="2" s="1"/>
  <c r="J536" i="2" s="1"/>
  <c r="G535" i="2"/>
  <c r="I535" i="2" s="1"/>
  <c r="J535" i="2" s="1"/>
  <c r="G534" i="2"/>
  <c r="I534" i="2" s="1"/>
  <c r="J534" i="2" s="1"/>
  <c r="G533" i="2"/>
  <c r="I533" i="2" s="1"/>
  <c r="J533" i="2" s="1"/>
  <c r="G532" i="2"/>
  <c r="I532" i="2" s="1"/>
  <c r="J532" i="2" s="1"/>
  <c r="G531" i="2"/>
  <c r="I531" i="2" s="1"/>
  <c r="J531" i="2" s="1"/>
  <c r="G530" i="2"/>
  <c r="I530" i="2" s="1"/>
  <c r="J530" i="2" s="1"/>
  <c r="G529" i="2"/>
  <c r="I529" i="2" s="1"/>
  <c r="J529" i="2" s="1"/>
  <c r="G528" i="2"/>
  <c r="I528" i="2" s="1"/>
  <c r="J528" i="2" s="1"/>
  <c r="G526" i="2"/>
  <c r="I526" i="2" s="1"/>
  <c r="J526" i="2" s="1"/>
  <c r="G525" i="2"/>
  <c r="I525" i="2" s="1"/>
  <c r="J525" i="2" s="1"/>
  <c r="G524" i="2"/>
  <c r="I524" i="2" s="1"/>
  <c r="J524" i="2" s="1"/>
  <c r="G523" i="2"/>
  <c r="I523" i="2" s="1"/>
  <c r="J523" i="2" s="1"/>
  <c r="G522" i="2"/>
  <c r="I522" i="2" s="1"/>
  <c r="J522" i="2" s="1"/>
  <c r="G521" i="2"/>
  <c r="I521" i="2" s="1"/>
  <c r="J521" i="2" s="1"/>
  <c r="G520" i="2"/>
  <c r="I520" i="2" s="1"/>
  <c r="J520" i="2" s="1"/>
  <c r="G519" i="2"/>
  <c r="I519" i="2" s="1"/>
  <c r="J519" i="2" s="1"/>
  <c r="G518" i="2"/>
  <c r="I518" i="2" s="1"/>
  <c r="J518" i="2" s="1"/>
  <c r="G517" i="2"/>
  <c r="I517" i="2" s="1"/>
  <c r="J517" i="2" s="1"/>
  <c r="G515" i="2"/>
  <c r="I515" i="2" s="1"/>
  <c r="J515" i="2" s="1"/>
  <c r="G514" i="2"/>
  <c r="I514" i="2" s="1"/>
  <c r="J514" i="2" s="1"/>
  <c r="G513" i="2"/>
  <c r="I513" i="2" s="1"/>
  <c r="J513" i="2" s="1"/>
  <c r="G512" i="2"/>
  <c r="I512" i="2" s="1"/>
  <c r="J512" i="2" s="1"/>
  <c r="G511" i="2"/>
  <c r="I511" i="2" s="1"/>
  <c r="J511" i="2" s="1"/>
  <c r="G510" i="2"/>
  <c r="I510" i="2" s="1"/>
  <c r="J510" i="2" s="1"/>
  <c r="G508" i="2"/>
  <c r="I508" i="2" s="1"/>
  <c r="J508" i="2" s="1"/>
  <c r="G507" i="2"/>
  <c r="I507" i="2" s="1"/>
  <c r="J507" i="2" s="1"/>
  <c r="G501" i="2"/>
  <c r="I501" i="2" s="1"/>
  <c r="J501" i="2" s="1"/>
  <c r="G500" i="2"/>
  <c r="I500" i="2" s="1"/>
  <c r="J500" i="2" s="1"/>
  <c r="G499" i="2"/>
  <c r="I499" i="2" s="1"/>
  <c r="J499" i="2" s="1"/>
  <c r="G498" i="2"/>
  <c r="I498" i="2" s="1"/>
  <c r="J498" i="2" s="1"/>
  <c r="G497" i="2"/>
  <c r="I497" i="2" s="1"/>
  <c r="J497" i="2" s="1"/>
  <c r="G495" i="2"/>
  <c r="I495" i="2" s="1"/>
  <c r="J495" i="2" s="1"/>
  <c r="G492" i="2"/>
  <c r="I492" i="2" s="1"/>
  <c r="J492" i="2" s="1"/>
  <c r="G490" i="2"/>
  <c r="I490" i="2" s="1"/>
  <c r="J490" i="2" s="1"/>
  <c r="G486" i="2"/>
  <c r="I486" i="2" s="1"/>
  <c r="J486" i="2" s="1"/>
  <c r="G485" i="2"/>
  <c r="I485" i="2" s="1"/>
  <c r="J485" i="2" s="1"/>
  <c r="G484" i="2"/>
  <c r="I484" i="2" s="1"/>
  <c r="J484" i="2" s="1"/>
  <c r="G482" i="2"/>
  <c r="I482" i="2" s="1"/>
  <c r="J482" i="2" s="1"/>
  <c r="G481" i="2"/>
  <c r="I481" i="2" s="1"/>
  <c r="J481" i="2" s="1"/>
  <c r="G479" i="2"/>
  <c r="I479" i="2" s="1"/>
  <c r="J479" i="2" s="1"/>
  <c r="G478" i="2"/>
  <c r="I478" i="2" s="1"/>
  <c r="J478" i="2" s="1"/>
  <c r="G477" i="2"/>
  <c r="I477" i="2" s="1"/>
  <c r="J477" i="2" s="1"/>
  <c r="G476" i="2"/>
  <c r="I476" i="2" s="1"/>
  <c r="J476" i="2" s="1"/>
  <c r="G475" i="2"/>
  <c r="I475" i="2" s="1"/>
  <c r="J475" i="2" s="1"/>
  <c r="G473" i="2"/>
  <c r="I473" i="2" s="1"/>
  <c r="J473" i="2" s="1"/>
  <c r="G472" i="2"/>
  <c r="I472" i="2" s="1"/>
  <c r="J472" i="2" s="1"/>
  <c r="G471" i="2"/>
  <c r="I471" i="2" s="1"/>
  <c r="J471" i="2" s="1"/>
  <c r="G469" i="2"/>
  <c r="I469" i="2" s="1"/>
  <c r="J469" i="2" s="1"/>
  <c r="G468" i="2"/>
  <c r="I468" i="2" s="1"/>
  <c r="J468" i="2" s="1"/>
  <c r="G467" i="2"/>
  <c r="I467" i="2" s="1"/>
  <c r="J467" i="2" s="1"/>
  <c r="G466" i="2"/>
  <c r="I466" i="2" s="1"/>
  <c r="J466" i="2" s="1"/>
  <c r="G464" i="2"/>
  <c r="I464" i="2" s="1"/>
  <c r="J464" i="2" s="1"/>
  <c r="G463" i="2"/>
  <c r="I463" i="2" s="1"/>
  <c r="J463" i="2" s="1"/>
  <c r="G462" i="2"/>
  <c r="I462" i="2" s="1"/>
  <c r="J462" i="2" s="1"/>
  <c r="G461" i="2"/>
  <c r="I461" i="2" s="1"/>
  <c r="J461" i="2" s="1"/>
  <c r="G459" i="2"/>
  <c r="I459" i="2" s="1"/>
  <c r="J459" i="2" s="1"/>
  <c r="G458" i="2"/>
  <c r="I458" i="2" s="1"/>
  <c r="J458" i="2" s="1"/>
  <c r="G457" i="2"/>
  <c r="I457" i="2" s="1"/>
  <c r="J457" i="2" s="1"/>
  <c r="G456" i="2"/>
  <c r="I456" i="2" s="1"/>
  <c r="J456" i="2" s="1"/>
  <c r="G455" i="2"/>
  <c r="I455" i="2" s="1"/>
  <c r="J455" i="2" s="1"/>
  <c r="G454" i="2"/>
  <c r="I454" i="2" s="1"/>
  <c r="J454" i="2" s="1"/>
  <c r="G453" i="2"/>
  <c r="I453" i="2" s="1"/>
  <c r="J453" i="2" s="1"/>
  <c r="G452" i="2"/>
  <c r="I452" i="2" s="1"/>
  <c r="J452" i="2" s="1"/>
  <c r="G450" i="2"/>
  <c r="I450" i="2" s="1"/>
  <c r="J450" i="2" s="1"/>
  <c r="G448" i="2"/>
  <c r="I448" i="2" s="1"/>
  <c r="J448" i="2" s="1"/>
  <c r="G447" i="2"/>
  <c r="I447" i="2" s="1"/>
  <c r="J447" i="2" s="1"/>
  <c r="G445" i="2"/>
  <c r="I445" i="2" s="1"/>
  <c r="J445" i="2" s="1"/>
  <c r="G444" i="2"/>
  <c r="I444" i="2" s="1"/>
  <c r="J444" i="2" s="1"/>
  <c r="G443" i="2"/>
  <c r="I443" i="2" s="1"/>
  <c r="J443" i="2" s="1"/>
  <c r="G442" i="2"/>
  <c r="I442" i="2" s="1"/>
  <c r="J442" i="2" s="1"/>
  <c r="G441" i="2"/>
  <c r="I441" i="2" s="1"/>
  <c r="J441" i="2" s="1"/>
  <c r="G437" i="2"/>
  <c r="I437" i="2" s="1"/>
  <c r="J437" i="2" s="1"/>
  <c r="G435" i="2"/>
  <c r="I435" i="2" s="1"/>
  <c r="J435" i="2" s="1"/>
  <c r="G434" i="2"/>
  <c r="I434" i="2" s="1"/>
  <c r="J434" i="2" s="1"/>
  <c r="G431" i="2"/>
  <c r="I431" i="2" s="1"/>
  <c r="J431" i="2" s="1"/>
  <c r="G427" i="2"/>
  <c r="I427" i="2" s="1"/>
  <c r="J427" i="2" s="1"/>
  <c r="G426" i="2"/>
  <c r="I426" i="2" s="1"/>
  <c r="J426" i="2" s="1"/>
  <c r="G425" i="2"/>
  <c r="I425" i="2" s="1"/>
  <c r="J425" i="2" s="1"/>
  <c r="G424" i="2"/>
  <c r="I424" i="2" s="1"/>
  <c r="J424" i="2" s="1"/>
  <c r="G423" i="2"/>
  <c r="I423" i="2" s="1"/>
  <c r="J423" i="2" s="1"/>
  <c r="G422" i="2"/>
  <c r="I422" i="2" s="1"/>
  <c r="J422" i="2" s="1"/>
  <c r="G421" i="2"/>
  <c r="I421" i="2" s="1"/>
  <c r="J421" i="2" s="1"/>
  <c r="G420" i="2"/>
  <c r="I420" i="2" s="1"/>
  <c r="J420" i="2" s="1"/>
  <c r="G419" i="2"/>
  <c r="I419" i="2" s="1"/>
  <c r="J419" i="2" s="1"/>
  <c r="G418" i="2"/>
  <c r="I418" i="2" s="1"/>
  <c r="J418" i="2" s="1"/>
  <c r="G416" i="2"/>
  <c r="I416" i="2" s="1"/>
  <c r="J416" i="2" s="1"/>
  <c r="G415" i="2"/>
  <c r="I415" i="2" s="1"/>
  <c r="J415" i="2" s="1"/>
  <c r="G414" i="2"/>
  <c r="I414" i="2" s="1"/>
  <c r="J414" i="2" s="1"/>
  <c r="G413" i="2"/>
  <c r="I413" i="2" s="1"/>
  <c r="J413" i="2" s="1"/>
  <c r="G412" i="2"/>
  <c r="I412" i="2" s="1"/>
  <c r="J412" i="2" s="1"/>
  <c r="G411" i="2"/>
  <c r="I411" i="2" s="1"/>
  <c r="J411" i="2" s="1"/>
  <c r="G410" i="2"/>
  <c r="I410" i="2" s="1"/>
  <c r="J410" i="2" s="1"/>
  <c r="G409" i="2"/>
  <c r="I409" i="2" s="1"/>
  <c r="J409" i="2" s="1"/>
  <c r="G408" i="2"/>
  <c r="I408" i="2" s="1"/>
  <c r="J408" i="2" s="1"/>
  <c r="G407" i="2"/>
  <c r="I407" i="2" s="1"/>
  <c r="J407" i="2" s="1"/>
  <c r="G406" i="2"/>
  <c r="I406" i="2" s="1"/>
  <c r="J406" i="2" s="1"/>
  <c r="G404" i="2"/>
  <c r="I404" i="2" s="1"/>
  <c r="J404" i="2" s="1"/>
  <c r="G403" i="2"/>
  <c r="I403" i="2" s="1"/>
  <c r="J403" i="2" s="1"/>
  <c r="G402" i="2"/>
  <c r="I402" i="2" s="1"/>
  <c r="J402" i="2" s="1"/>
  <c r="G401" i="2"/>
  <c r="I401" i="2" s="1"/>
  <c r="J401" i="2" s="1"/>
  <c r="G400" i="2"/>
  <c r="I400" i="2" s="1"/>
  <c r="J400" i="2" s="1"/>
  <c r="G399" i="2"/>
  <c r="I399" i="2" s="1"/>
  <c r="J399" i="2" s="1"/>
  <c r="G397" i="2"/>
  <c r="I397" i="2" s="1"/>
  <c r="J397" i="2" s="1"/>
  <c r="G396" i="2"/>
  <c r="I396" i="2" s="1"/>
  <c r="J396" i="2" s="1"/>
  <c r="G395" i="2"/>
  <c r="I395" i="2" s="1"/>
  <c r="J395" i="2" s="1"/>
  <c r="G394" i="2"/>
  <c r="I394" i="2" s="1"/>
  <c r="J394" i="2" s="1"/>
  <c r="G393" i="2"/>
  <c r="I393" i="2" s="1"/>
  <c r="J393" i="2" s="1"/>
  <c r="G392" i="2"/>
  <c r="I392" i="2" s="1"/>
  <c r="J392" i="2" s="1"/>
  <c r="G391" i="2"/>
  <c r="I391" i="2" s="1"/>
  <c r="J391" i="2" s="1"/>
  <c r="G390" i="2"/>
  <c r="I390" i="2" s="1"/>
  <c r="J390" i="2" s="1"/>
  <c r="G389" i="2"/>
  <c r="I389" i="2" s="1"/>
  <c r="J389" i="2" s="1"/>
  <c r="G388" i="2"/>
  <c r="I388" i="2" s="1"/>
  <c r="J388" i="2" s="1"/>
  <c r="G386" i="2"/>
  <c r="I386" i="2" s="1"/>
  <c r="J386" i="2" s="1"/>
  <c r="G385" i="2"/>
  <c r="I385" i="2" s="1"/>
  <c r="J385" i="2" s="1"/>
  <c r="G384" i="2"/>
  <c r="I384" i="2" s="1"/>
  <c r="J384" i="2" s="1"/>
  <c r="G382" i="2"/>
  <c r="I382" i="2" s="1"/>
  <c r="J382" i="2" s="1"/>
  <c r="G381" i="2"/>
  <c r="I381" i="2" s="1"/>
  <c r="J381" i="2" s="1"/>
  <c r="G380" i="2"/>
  <c r="I380" i="2" s="1"/>
  <c r="J380" i="2" s="1"/>
  <c r="G379" i="2"/>
  <c r="I379" i="2" s="1"/>
  <c r="J379" i="2" s="1"/>
  <c r="G378" i="2"/>
  <c r="I378" i="2" s="1"/>
  <c r="J378" i="2" s="1"/>
  <c r="G377" i="2"/>
  <c r="I377" i="2" s="1"/>
  <c r="J377" i="2" s="1"/>
  <c r="G376" i="2"/>
  <c r="I376" i="2" s="1"/>
  <c r="J376" i="2" s="1"/>
  <c r="G375" i="2"/>
  <c r="I375" i="2" s="1"/>
  <c r="J375" i="2" s="1"/>
  <c r="G374" i="2"/>
  <c r="I374" i="2" s="1"/>
  <c r="J374" i="2" s="1"/>
  <c r="G372" i="2"/>
  <c r="I372" i="2" s="1"/>
  <c r="J372" i="2" s="1"/>
  <c r="G371" i="2"/>
  <c r="I371" i="2" s="1"/>
  <c r="J371" i="2" s="1"/>
  <c r="G370" i="2"/>
  <c r="I370" i="2" s="1"/>
  <c r="J370" i="2" s="1"/>
  <c r="G369" i="2"/>
  <c r="I369" i="2" s="1"/>
  <c r="J369" i="2" s="1"/>
  <c r="G368" i="2"/>
  <c r="I368" i="2" s="1"/>
  <c r="J368" i="2" s="1"/>
  <c r="G367" i="2"/>
  <c r="I367" i="2" s="1"/>
  <c r="J367" i="2" s="1"/>
  <c r="G361" i="2"/>
  <c r="I361" i="2" s="1"/>
  <c r="J361" i="2" s="1"/>
  <c r="G358" i="2"/>
  <c r="I358" i="2" s="1"/>
  <c r="J358" i="2" s="1"/>
  <c r="G357" i="2"/>
  <c r="I357" i="2" s="1"/>
  <c r="J357" i="2" s="1"/>
  <c r="G356" i="2"/>
  <c r="I356" i="2" s="1"/>
  <c r="J356" i="2" s="1"/>
  <c r="G355" i="2"/>
  <c r="I355" i="2" s="1"/>
  <c r="J355" i="2" s="1"/>
  <c r="G354" i="2"/>
  <c r="I354" i="2" s="1"/>
  <c r="J354" i="2" s="1"/>
  <c r="G353" i="2"/>
  <c r="I353" i="2" s="1"/>
  <c r="J353" i="2" s="1"/>
  <c r="G352" i="2"/>
  <c r="I352" i="2" s="1"/>
  <c r="J352" i="2" s="1"/>
  <c r="G349" i="2"/>
  <c r="I349" i="2" s="1"/>
  <c r="J349" i="2" s="1"/>
  <c r="G348" i="2"/>
  <c r="I348" i="2" s="1"/>
  <c r="J348" i="2" s="1"/>
  <c r="G347" i="2"/>
  <c r="I347" i="2" s="1"/>
  <c r="J347" i="2" s="1"/>
  <c r="G346" i="2"/>
  <c r="I346" i="2" s="1"/>
  <c r="J346" i="2" s="1"/>
  <c r="G344" i="2"/>
  <c r="I344" i="2" s="1"/>
  <c r="J344" i="2" s="1"/>
  <c r="G343" i="2"/>
  <c r="I343" i="2" s="1"/>
  <c r="J343" i="2" s="1"/>
  <c r="G342" i="2"/>
  <c r="I342" i="2" s="1"/>
  <c r="J342" i="2" s="1"/>
  <c r="G341" i="2"/>
  <c r="I341" i="2" s="1"/>
  <c r="J341" i="2" s="1"/>
  <c r="G340" i="2"/>
  <c r="I340" i="2" s="1"/>
  <c r="J340" i="2" s="1"/>
  <c r="G339" i="2"/>
  <c r="I339" i="2" s="1"/>
  <c r="J339" i="2" s="1"/>
  <c r="G338" i="2"/>
  <c r="I338" i="2" s="1"/>
  <c r="J338" i="2" s="1"/>
  <c r="G337" i="2"/>
  <c r="I337" i="2" s="1"/>
  <c r="J337" i="2" s="1"/>
  <c r="G336" i="2"/>
  <c r="I336" i="2" s="1"/>
  <c r="J336" i="2" s="1"/>
  <c r="G334" i="2"/>
  <c r="I334" i="2" s="1"/>
  <c r="J334" i="2" s="1"/>
  <c r="G333" i="2"/>
  <c r="I333" i="2" s="1"/>
  <c r="J333" i="2" s="1"/>
  <c r="G332" i="2"/>
  <c r="I332" i="2" s="1"/>
  <c r="J332" i="2" s="1"/>
  <c r="G331" i="2"/>
  <c r="I331" i="2" s="1"/>
  <c r="J331" i="2" s="1"/>
  <c r="G330" i="2"/>
  <c r="I330" i="2" s="1"/>
  <c r="J330" i="2" s="1"/>
  <c r="G329" i="2"/>
  <c r="I329" i="2" s="1"/>
  <c r="J329" i="2" s="1"/>
  <c r="G328" i="2"/>
  <c r="I328" i="2" s="1"/>
  <c r="J328" i="2" s="1"/>
  <c r="G327" i="2"/>
  <c r="I327" i="2" s="1"/>
  <c r="J327" i="2" s="1"/>
  <c r="G326" i="2"/>
  <c r="I326" i="2" s="1"/>
  <c r="J326" i="2" s="1"/>
  <c r="G325" i="2"/>
  <c r="I325" i="2" s="1"/>
  <c r="J325" i="2" s="1"/>
  <c r="G324" i="2"/>
  <c r="I324" i="2" s="1"/>
  <c r="J324" i="2" s="1"/>
  <c r="G322" i="2"/>
  <c r="I322" i="2" s="1"/>
  <c r="J322" i="2" s="1"/>
  <c r="G321" i="2"/>
  <c r="I321" i="2" s="1"/>
  <c r="J321" i="2" s="1"/>
  <c r="G320" i="2"/>
  <c r="I320" i="2" s="1"/>
  <c r="J320" i="2" s="1"/>
  <c r="G319" i="2"/>
  <c r="I319" i="2" s="1"/>
  <c r="J319" i="2" s="1"/>
  <c r="G318" i="2"/>
  <c r="I318" i="2" s="1"/>
  <c r="J318" i="2" s="1"/>
  <c r="G317" i="2"/>
  <c r="I317" i="2" s="1"/>
  <c r="J317" i="2" s="1"/>
  <c r="G316" i="2"/>
  <c r="I316" i="2" s="1"/>
  <c r="J316" i="2" s="1"/>
  <c r="G315" i="2"/>
  <c r="I315" i="2" s="1"/>
  <c r="J315" i="2" s="1"/>
  <c r="G314" i="2"/>
  <c r="I314" i="2" s="1"/>
  <c r="J314" i="2" s="1"/>
  <c r="G312" i="2"/>
  <c r="I312" i="2" s="1"/>
  <c r="J312" i="2" s="1"/>
  <c r="G310" i="2"/>
  <c r="I310" i="2" s="1"/>
  <c r="J310" i="2" s="1"/>
  <c r="G309" i="2"/>
  <c r="I309" i="2" s="1"/>
  <c r="J309" i="2" s="1"/>
  <c r="G308" i="2"/>
  <c r="I308" i="2" s="1"/>
  <c r="J308" i="2" s="1"/>
  <c r="G306" i="2"/>
  <c r="I306" i="2" s="1"/>
  <c r="J306" i="2" s="1"/>
  <c r="H305" i="2"/>
  <c r="I305" i="2" s="1"/>
  <c r="J305" i="2" s="1"/>
  <c r="H304" i="2"/>
  <c r="I304" i="2" s="1"/>
  <c r="J304" i="2" s="1"/>
  <c r="G302" i="2"/>
  <c r="I302" i="2" s="1"/>
  <c r="J302" i="2" s="1"/>
  <c r="G299" i="2"/>
  <c r="I299" i="2" s="1"/>
  <c r="J299" i="2" s="1"/>
  <c r="G297" i="2"/>
  <c r="I297" i="2" s="1"/>
  <c r="J297" i="2" s="1"/>
  <c r="G296" i="2"/>
  <c r="I296" i="2" s="1"/>
  <c r="J296" i="2" s="1"/>
  <c r="G294" i="2"/>
  <c r="I294" i="2" s="1"/>
  <c r="J294" i="2" s="1"/>
  <c r="G292" i="2"/>
  <c r="I292" i="2" s="1"/>
  <c r="J292" i="2" s="1"/>
  <c r="G290" i="2"/>
  <c r="I290" i="2" s="1"/>
  <c r="J290" i="2" s="1"/>
  <c r="G288" i="2"/>
  <c r="I288" i="2" s="1"/>
  <c r="J288" i="2" s="1"/>
  <c r="G287" i="2"/>
  <c r="I287" i="2" s="1"/>
  <c r="J287" i="2" s="1"/>
  <c r="G284" i="2"/>
  <c r="I284" i="2" s="1"/>
  <c r="J284" i="2" s="1"/>
  <c r="G283" i="2"/>
  <c r="I283" i="2" s="1"/>
  <c r="J283" i="2" s="1"/>
  <c r="G281" i="2"/>
  <c r="I281" i="2" s="1"/>
  <c r="J281" i="2" s="1"/>
  <c r="G278" i="2"/>
  <c r="I278" i="2" s="1"/>
  <c r="J278" i="2" s="1"/>
  <c r="G277" i="2"/>
  <c r="I277" i="2" s="1"/>
  <c r="J277" i="2" s="1"/>
  <c r="G275" i="2"/>
  <c r="I275" i="2" s="1"/>
  <c r="J275" i="2" s="1"/>
  <c r="G274" i="2"/>
  <c r="I274" i="2" s="1"/>
  <c r="J274" i="2" s="1"/>
  <c r="G272" i="2"/>
  <c r="I272" i="2" s="1"/>
  <c r="J272" i="2" s="1"/>
  <c r="G270" i="2"/>
  <c r="I270" i="2" s="1"/>
  <c r="J270" i="2" s="1"/>
  <c r="G268" i="2"/>
  <c r="I268" i="2" s="1"/>
  <c r="J268" i="2" s="1"/>
  <c r="G266" i="2"/>
  <c r="I266" i="2" s="1"/>
  <c r="J266" i="2" s="1"/>
  <c r="G264" i="2"/>
  <c r="I264" i="2" s="1"/>
  <c r="J264" i="2" s="1"/>
  <c r="G263" i="2"/>
  <c r="I263" i="2" s="1"/>
  <c r="J263" i="2" s="1"/>
  <c r="G262" i="2"/>
  <c r="I262" i="2" s="1"/>
  <c r="J262" i="2" s="1"/>
  <c r="G261" i="2"/>
  <c r="I261" i="2" s="1"/>
  <c r="J261" i="2" s="1"/>
  <c r="G260" i="2"/>
  <c r="I260" i="2" s="1"/>
  <c r="J260" i="2" s="1"/>
  <c r="G257" i="2"/>
  <c r="I257" i="2" s="1"/>
  <c r="J257" i="2" s="1"/>
  <c r="G255" i="2"/>
  <c r="I255" i="2" s="1"/>
  <c r="J255" i="2" s="1"/>
  <c r="G252" i="2"/>
  <c r="I252" i="2" s="1"/>
  <c r="J252" i="2" s="1"/>
  <c r="G251" i="2"/>
  <c r="I251" i="2" s="1"/>
  <c r="J251" i="2" s="1"/>
  <c r="G249" i="2"/>
  <c r="I249" i="2" s="1"/>
  <c r="J249" i="2" s="1"/>
  <c r="G248" i="2"/>
  <c r="I248" i="2" s="1"/>
  <c r="J248" i="2" s="1"/>
  <c r="G247" i="2"/>
  <c r="I247" i="2" s="1"/>
  <c r="J247" i="2" s="1"/>
  <c r="G245" i="2"/>
  <c r="I245" i="2" s="1"/>
  <c r="J245" i="2" s="1"/>
  <c r="G244" i="2"/>
  <c r="I244" i="2" s="1"/>
  <c r="J244" i="2" s="1"/>
  <c r="G241" i="2"/>
  <c r="I241" i="2" s="1"/>
  <c r="J241" i="2" s="1"/>
  <c r="G239" i="2"/>
  <c r="I239" i="2" s="1"/>
  <c r="J239" i="2" s="1"/>
  <c r="G238" i="2"/>
  <c r="I238" i="2" s="1"/>
  <c r="J238" i="2" s="1"/>
  <c r="G237" i="2"/>
  <c r="I237" i="2" s="1"/>
  <c r="J237" i="2" s="1"/>
  <c r="G236" i="2"/>
  <c r="I236" i="2" s="1"/>
  <c r="J236" i="2" s="1"/>
  <c r="G235" i="2"/>
  <c r="I235" i="2" s="1"/>
  <c r="J235" i="2" s="1"/>
  <c r="G233" i="2"/>
  <c r="I233" i="2" s="1"/>
  <c r="J233" i="2" s="1"/>
  <c r="G231" i="2"/>
  <c r="I231" i="2" s="1"/>
  <c r="J231" i="2" s="1"/>
  <c r="G229" i="2"/>
  <c r="I229" i="2" s="1"/>
  <c r="J229" i="2" s="1"/>
  <c r="G227" i="2"/>
  <c r="I227" i="2" s="1"/>
  <c r="J227" i="2" s="1"/>
  <c r="G226" i="2"/>
  <c r="I226" i="2" s="1"/>
  <c r="J226" i="2" s="1"/>
  <c r="G223" i="2"/>
  <c r="I223" i="2" s="1"/>
  <c r="J223" i="2" s="1"/>
  <c r="G222" i="2"/>
  <c r="I222" i="2" s="1"/>
  <c r="J222" i="2" s="1"/>
  <c r="G221" i="2"/>
  <c r="I221" i="2" s="1"/>
  <c r="J221" i="2" s="1"/>
  <c r="G220" i="2"/>
  <c r="I220" i="2" s="1"/>
  <c r="J220" i="2" s="1"/>
  <c r="G219" i="2"/>
  <c r="I219" i="2" s="1"/>
  <c r="J219" i="2" s="1"/>
  <c r="G217" i="2"/>
  <c r="I217" i="2" s="1"/>
  <c r="J217" i="2" s="1"/>
  <c r="G216" i="2"/>
  <c r="I216" i="2" s="1"/>
  <c r="J216" i="2" s="1"/>
  <c r="G214" i="2"/>
  <c r="I214" i="2" s="1"/>
  <c r="J214" i="2" s="1"/>
  <c r="G212" i="2"/>
  <c r="I212" i="2" s="1"/>
  <c r="J212" i="2" s="1"/>
  <c r="G209" i="2"/>
  <c r="I209" i="2" s="1"/>
  <c r="J209" i="2" s="1"/>
  <c r="G208" i="2"/>
  <c r="I208" i="2" s="1"/>
  <c r="J208" i="2" s="1"/>
  <c r="G206" i="2"/>
  <c r="I206" i="2" s="1"/>
  <c r="J206" i="2" s="1"/>
  <c r="G203" i="2"/>
  <c r="I203" i="2" s="1"/>
  <c r="J203" i="2" s="1"/>
  <c r="G202" i="2"/>
  <c r="I202" i="2" s="1"/>
  <c r="J202" i="2" s="1"/>
  <c r="G201" i="2"/>
  <c r="I201" i="2" s="1"/>
  <c r="J201" i="2" s="1"/>
  <c r="G200" i="2"/>
  <c r="I200" i="2" s="1"/>
  <c r="J200" i="2" s="1"/>
  <c r="G199" i="2"/>
  <c r="I199" i="2" s="1"/>
  <c r="J199" i="2" s="1"/>
  <c r="G198" i="2"/>
  <c r="I198" i="2" s="1"/>
  <c r="J198" i="2" s="1"/>
  <c r="G197" i="2"/>
  <c r="I197" i="2" s="1"/>
  <c r="J197" i="2" s="1"/>
  <c r="G195" i="2"/>
  <c r="I195" i="2" s="1"/>
  <c r="J195" i="2" s="1"/>
  <c r="G194" i="2"/>
  <c r="I194" i="2" s="1"/>
  <c r="J194" i="2" s="1"/>
  <c r="G193" i="2"/>
  <c r="I193" i="2" s="1"/>
  <c r="J193" i="2" s="1"/>
  <c r="G192" i="2"/>
  <c r="I192" i="2" s="1"/>
  <c r="J192" i="2" s="1"/>
  <c r="G191" i="2"/>
  <c r="I191" i="2" s="1"/>
  <c r="J191" i="2" s="1"/>
  <c r="G190" i="2"/>
  <c r="I190" i="2" s="1"/>
  <c r="J190" i="2" s="1"/>
  <c r="G189" i="2"/>
  <c r="I189" i="2" s="1"/>
  <c r="J189" i="2" s="1"/>
  <c r="G188" i="2"/>
  <c r="I188" i="2" s="1"/>
  <c r="J188" i="2" s="1"/>
  <c r="G187" i="2"/>
  <c r="I187" i="2" s="1"/>
  <c r="J187" i="2" s="1"/>
  <c r="G186" i="2"/>
  <c r="I186" i="2" s="1"/>
  <c r="J186" i="2" s="1"/>
  <c r="G185" i="2"/>
  <c r="I185" i="2" s="1"/>
  <c r="J185" i="2" s="1"/>
  <c r="G184" i="2"/>
  <c r="I184" i="2" s="1"/>
  <c r="J184" i="2" s="1"/>
  <c r="G183" i="2"/>
  <c r="I183" i="2" s="1"/>
  <c r="J183" i="2" s="1"/>
  <c r="G181" i="2"/>
  <c r="I181" i="2" s="1"/>
  <c r="J181" i="2" s="1"/>
  <c r="G180" i="2"/>
  <c r="I180" i="2" s="1"/>
  <c r="J180" i="2" s="1"/>
  <c r="G179" i="2"/>
  <c r="I179" i="2" s="1"/>
  <c r="J179" i="2" s="1"/>
  <c r="G178" i="2"/>
  <c r="I178" i="2" s="1"/>
  <c r="J178" i="2" s="1"/>
  <c r="G177" i="2"/>
  <c r="I177" i="2" s="1"/>
  <c r="J177" i="2" s="1"/>
  <c r="G176" i="2"/>
  <c r="I176" i="2" s="1"/>
  <c r="J176" i="2" s="1"/>
  <c r="G174" i="2"/>
  <c r="I174" i="2" s="1"/>
  <c r="J174" i="2" s="1"/>
  <c r="G172" i="2"/>
  <c r="I172" i="2" s="1"/>
  <c r="J172" i="2" s="1"/>
  <c r="G171" i="2"/>
  <c r="I171" i="2" s="1"/>
  <c r="J171" i="2" s="1"/>
  <c r="G168" i="2"/>
  <c r="I168" i="2" s="1"/>
  <c r="J168" i="2" s="1"/>
  <c r="G167" i="2"/>
  <c r="I167" i="2" s="1"/>
  <c r="J167" i="2" s="1"/>
  <c r="G166" i="2"/>
  <c r="I166" i="2" s="1"/>
  <c r="J166" i="2" s="1"/>
  <c r="G164" i="2"/>
  <c r="I164" i="2" s="1"/>
  <c r="J164" i="2" s="1"/>
  <c r="G162" i="2"/>
  <c r="I162" i="2" s="1"/>
  <c r="J162" i="2" s="1"/>
  <c r="G160" i="2"/>
  <c r="I160" i="2" s="1"/>
  <c r="J160" i="2" s="1"/>
  <c r="G159" i="2"/>
  <c r="I159" i="2" s="1"/>
  <c r="J159" i="2" s="1"/>
  <c r="G157" i="2"/>
  <c r="I157" i="2" s="1"/>
  <c r="J157" i="2" s="1"/>
  <c r="G152" i="2"/>
  <c r="I152" i="2" s="1"/>
  <c r="J152" i="2" s="1"/>
  <c r="G150" i="2"/>
  <c r="I150" i="2" s="1"/>
  <c r="J150" i="2" s="1"/>
  <c r="G147" i="2"/>
  <c r="I147" i="2" s="1"/>
  <c r="J147" i="2" s="1"/>
  <c r="G146" i="2"/>
  <c r="I146" i="2" s="1"/>
  <c r="J146" i="2" s="1"/>
  <c r="G145" i="2"/>
  <c r="I145" i="2" s="1"/>
  <c r="J145" i="2" s="1"/>
  <c r="G144" i="2"/>
  <c r="I144" i="2" s="1"/>
  <c r="J144" i="2" s="1"/>
  <c r="G142" i="2"/>
  <c r="I142" i="2" s="1"/>
  <c r="J142" i="2" s="1"/>
  <c r="G141" i="2"/>
  <c r="I141" i="2" s="1"/>
  <c r="J141" i="2" s="1"/>
  <c r="G140" i="2"/>
  <c r="I140" i="2" s="1"/>
  <c r="J140" i="2" s="1"/>
  <c r="G139" i="2"/>
  <c r="I139" i="2" s="1"/>
  <c r="J139" i="2" s="1"/>
  <c r="G137" i="2"/>
  <c r="I137" i="2" s="1"/>
  <c r="J137" i="2" s="1"/>
  <c r="G136" i="2"/>
  <c r="I136" i="2" s="1"/>
  <c r="J136" i="2" s="1"/>
  <c r="G135" i="2"/>
  <c r="I135" i="2" s="1"/>
  <c r="J135" i="2" s="1"/>
  <c r="G134" i="2"/>
  <c r="I134" i="2" s="1"/>
  <c r="J134" i="2" s="1"/>
  <c r="G133" i="2"/>
  <c r="I133" i="2" s="1"/>
  <c r="J133" i="2" s="1"/>
  <c r="G132" i="2"/>
  <c r="I132" i="2" s="1"/>
  <c r="J132" i="2" s="1"/>
  <c r="G131" i="2"/>
  <c r="I131" i="2" s="1"/>
  <c r="J131" i="2" s="1"/>
  <c r="G130" i="2"/>
  <c r="I130" i="2" s="1"/>
  <c r="J130" i="2" s="1"/>
  <c r="G128" i="2"/>
  <c r="I128" i="2" s="1"/>
  <c r="J128" i="2" s="1"/>
  <c r="G127" i="2"/>
  <c r="I127" i="2" s="1"/>
  <c r="J127" i="2" s="1"/>
  <c r="G126" i="2"/>
  <c r="I126" i="2" s="1"/>
  <c r="J126" i="2" s="1"/>
  <c r="G125" i="2"/>
  <c r="I125" i="2" s="1"/>
  <c r="J125" i="2" s="1"/>
  <c r="G124" i="2"/>
  <c r="I124" i="2" s="1"/>
  <c r="J124" i="2" s="1"/>
  <c r="G122" i="2"/>
  <c r="I122" i="2" s="1"/>
  <c r="J122" i="2" s="1"/>
  <c r="G120" i="2"/>
  <c r="I120" i="2" s="1"/>
  <c r="J120" i="2" s="1"/>
  <c r="G117" i="2"/>
  <c r="I117" i="2" s="1"/>
  <c r="J117" i="2" s="1"/>
  <c r="G111" i="2"/>
  <c r="I111" i="2" s="1"/>
  <c r="J111" i="2" s="1"/>
  <c r="G110" i="2"/>
  <c r="I110" i="2" s="1"/>
  <c r="J110" i="2" s="1"/>
  <c r="J112" i="2" s="1"/>
  <c r="J362" i="2" l="1"/>
  <c r="J737" i="2"/>
  <c r="J681" i="2"/>
  <c r="J153" i="2"/>
  <c r="J724" i="2"/>
  <c r="J502" i="2"/>
  <c r="J738" i="2" l="1"/>
  <c r="J1010" i="2" s="1"/>
  <c r="K1000" i="2" l="1"/>
  <c r="K1001" i="2" l="1"/>
  <c r="K1005" i="2"/>
  <c r="K1004" i="2"/>
  <c r="K1003" i="2"/>
  <c r="K1002" i="2"/>
  <c r="J1016" i="2"/>
  <c r="J1013" i="2"/>
</calcChain>
</file>

<file path=xl/sharedStrings.xml><?xml version="1.0" encoding="utf-8"?>
<sst xmlns="http://schemas.openxmlformats.org/spreadsheetml/2006/main" count="4657" uniqueCount="1650">
  <si>
    <t>FUNDAÇÃO UNIVERSIDADE DE BRASÍLIA</t>
  </si>
  <si>
    <t>Orçamento Sintético</t>
  </si>
  <si>
    <t>Campus Darcy Ribeiro</t>
  </si>
  <si>
    <t>CÓDIGO</t>
  </si>
  <si>
    <t>DESCRIÇÃO</t>
  </si>
  <si>
    <t>UNIDADE</t>
  </si>
  <si>
    <t>QUANT.</t>
  </si>
  <si>
    <t>01.00.000</t>
  </si>
  <si>
    <t>SERVIÇOS TÉCNICO-PROFISSIONAIS</t>
  </si>
  <si>
    <t>01.06.000</t>
  </si>
  <si>
    <t>PLANEJAMENTO E CONTROLE</t>
  </si>
  <si>
    <t>CPOS 01.27.011</t>
  </si>
  <si>
    <t>Projeto e implementação de gerenciamento integrado de resíduos sólidos e gestão de perdas</t>
  </si>
  <si>
    <t>UN</t>
  </si>
  <si>
    <t>SUBTOTAL (ETAPA): </t>
  </si>
  <si>
    <t>02.00.000</t>
  </si>
  <si>
    <t>SERVIÇOS PRELIMINARES</t>
  </si>
  <si>
    <t>02.01.000</t>
  </si>
  <si>
    <t>CANTEIRO DE OBRAS</t>
  </si>
  <si>
    <t>02.01.100</t>
  </si>
  <si>
    <t>CONSTRUÇÕES PROVISÓRIAS</t>
  </si>
  <si>
    <t>02.01.101</t>
  </si>
  <si>
    <t>ESCRITÓRIOS</t>
  </si>
  <si>
    <t>10775</t>
  </si>
  <si>
    <t>LOCACAO DE CONTAINER 2,30  X  6,00 M, ALT. 2,50 M, COM 1 SANITARIO, PARA ESCRITORIO, COMPLETO, SEM DIVISORIAS INTERNAS</t>
  </si>
  <si>
    <t>MÊS</t>
  </si>
  <si>
    <t>IOPES INSUMO 071820</t>
  </si>
  <si>
    <t>MOBILIZAÇÃO E DESMOB. CONTEINER P/BARRACÃO DE OBRA (LABOR)</t>
  </si>
  <si>
    <t>02.01.102</t>
  </si>
  <si>
    <t>DEPÓSITOS</t>
  </si>
  <si>
    <t>93584U</t>
  </si>
  <si>
    <t>EXECUÇÃO DE DEPÓSITO EM CANTEIRO DE OBRA EM CHAPA DE MADEIRA COMPENSADA, NÃO INCLUSO MOBILIÁRIO. AF_04/2016</t>
  </si>
  <si>
    <t>M2</t>
  </si>
  <si>
    <t>02.01.104</t>
  </si>
  <si>
    <t>REFEITÓRIOS</t>
  </si>
  <si>
    <t>93210U</t>
  </si>
  <si>
    <t>EXECUÇÃO DE REFEITÓRIO EM CANTEIRO DE OBRA EM CHAPA DE MADEIRA COMPENSADA, NÃO INCLUSO MOBILIÁRIO E EQUIPAMENTOS. AF_02/2016</t>
  </si>
  <si>
    <t>02.01.105</t>
  </si>
  <si>
    <t>VESTIÁRIOS E SANITÁRIOS</t>
  </si>
  <si>
    <t>93212U</t>
  </si>
  <si>
    <t>EXECUÇÃO DE SANITÁRIO E VESTIÁRIO EM CANTEIRO DE OBRA EM CHAPA DE MADEIRA COMPENSADA, NÃO INCLUSO MOBILIÁRIO. AF_02/2016</t>
  </si>
  <si>
    <t>02.01.200</t>
  </si>
  <si>
    <t>LIGAÇÕES PROVISÓRIAS</t>
  </si>
  <si>
    <t>02.01.201</t>
  </si>
  <si>
    <t>ÁGUA</t>
  </si>
  <si>
    <t>89357U</t>
  </si>
  <si>
    <t>TUBO, PVC, SOLDÁVEL, DN 32MM, INSTALADO EM RAMAL OU SUB-RAMAL DE ÁGUA - FORNECIMENTO E INSTALAÇÃO. AF_12/2014</t>
  </si>
  <si>
    <t>M</t>
  </si>
  <si>
    <t>93214U</t>
  </si>
  <si>
    <t>EXECUÇÃO DE RESERVATÓRIO ELEVADO DE ÁGUA (1000 LITROS) EM CANTEIRO DE OBRA, APOIADO EM ESTRUTURA DE MADEIRA. AF_02/2016</t>
  </si>
  <si>
    <t>02.01.202</t>
  </si>
  <si>
    <t>ENERGIA ELÉTRICA</t>
  </si>
  <si>
    <t>91846U</t>
  </si>
  <si>
    <t>ELETRODUTO FLEXÍVEL CORRUGADO, PVC, DN 32 MM (1"), PARA CIRCUITOS TERMINAIS, INSTALADO EM LAJE - FORNECIMENTO E INSTALAÇÃO. AF_12/2015</t>
  </si>
  <si>
    <t>93670U</t>
  </si>
  <si>
    <t>DISJUNTOR TRIPOLAR TIPO DIN, CORRENTE NOMINAL DE 25A - FORNECIMENTO E INSTALAÇÃO. AF_04/2016</t>
  </si>
  <si>
    <t>ORSE INSUMO 3314</t>
  </si>
  <si>
    <t>Cabo de cobre PP Cordplast 5 x 4.0 mm2, 450/750v</t>
  </si>
  <si>
    <t>02.01.205</t>
  </si>
  <si>
    <t>ESGOTO</t>
  </si>
  <si>
    <t>89848U</t>
  </si>
  <si>
    <t>TUBO PVC, SERIE NORMAL, ESGOTO PREDIAL, DN 100 MM, FORNECIDO E INSTALADO EM SUBCOLETOR AÉREO DE ESGOTO SANITÁRIO. AF_12/2014</t>
  </si>
  <si>
    <t>02.01.400</t>
  </si>
  <si>
    <t>PROTEÇÃO E SINALIZAÇÃO</t>
  </si>
  <si>
    <t>02.01.401</t>
  </si>
  <si>
    <t>TAPUMES</t>
  </si>
  <si>
    <t>98459 MOD</t>
  </si>
  <si>
    <t>Tapume com telha metálica, inclusive portão de pedestres, h=2,12m (2,02 de altura de fechamento + 10cm de espaçamento do chão)</t>
  </si>
  <si>
    <t>02.01.404</t>
  </si>
  <si>
    <t>PLACAS</t>
  </si>
  <si>
    <t>ORSE 51</t>
  </si>
  <si>
    <t>Placa de obra em chapa aço galvanizado, instalada</t>
  </si>
  <si>
    <t>02.01.405</t>
  </si>
  <si>
    <t>PORTÕES</t>
  </si>
  <si>
    <t>ORSE 12759 MOD</t>
  </si>
  <si>
    <t>Portão metálico para tapume, fechamento em telha metálica, comprimento 4,12m</t>
  </si>
  <si>
    <t>02.02.000</t>
  </si>
  <si>
    <t>DEMOLIÇÃO</t>
  </si>
  <si>
    <t>02.02.100</t>
  </si>
  <si>
    <t>DEMOLIÇÃO CONVENCIONAL</t>
  </si>
  <si>
    <t>02.02.111</t>
  </si>
  <si>
    <t>CONCRETO SIMPLES</t>
  </si>
  <si>
    <t>97628U</t>
  </si>
  <si>
    <t>DEMOLIÇÃO DE LAJES, DE FORMA MANUAL, SEM REAPROVEITAMENTO. AF_12/2017</t>
  </si>
  <si>
    <t>M3</t>
  </si>
  <si>
    <t>02.02.140</t>
  </si>
  <si>
    <t>VEDAÇÕES</t>
  </si>
  <si>
    <t>97622U</t>
  </si>
  <si>
    <t>DEMOLIÇÃO DE ALVENARIA DE BLOCO FURADO, DE FORMA MANUAL, SEM REAPROVEITAMENTO. AF_12/2017</t>
  </si>
  <si>
    <t>97624U</t>
  </si>
  <si>
    <t>DEMOLIÇÃO DE ALVENARIA DE TIJOLO MACIÇO, DE FORMA MANUAL, SEM REAPROVEITAMENTO. AF_12/2017</t>
  </si>
  <si>
    <t>02.02.150</t>
  </si>
  <si>
    <t>PISOS</t>
  </si>
  <si>
    <t>ORSE 3240</t>
  </si>
  <si>
    <t>Demolição de piso de alta resistência</t>
  </si>
  <si>
    <t>02.02.300</t>
  </si>
  <si>
    <t>REMOÇÕES</t>
  </si>
  <si>
    <t>97637U</t>
  </si>
  <si>
    <t>REMOÇÃO DE TAPUME/ CHAPAS METÁLICAS E DE MADEIRA, DE FORMA MANUAL, SEM REAPROVEITAMENTO. AF_12/2017</t>
  </si>
  <si>
    <t>97644U</t>
  </si>
  <si>
    <t>REMOÇÃO DE PORTAS, DE FORMA MANUAL, SEM REAPROVEITAMENTO. AF_12/2017</t>
  </si>
  <si>
    <t>02.02.310</t>
  </si>
  <si>
    <t>REMOÇÃO DE EQUIPAMENTOS E ACESSÓRIOS</t>
  </si>
  <si>
    <t>ORSE 11102</t>
  </si>
  <si>
    <t>Retirada de exaustor industrial eólico</t>
  </si>
  <si>
    <t>02.02.330</t>
  </si>
  <si>
    <t>CARGA, TRANSPORTE, DESCARGA E ESPALHAMENTO DE MATERIAIS PROVENIENTES DE DEMOLIÇÃO</t>
  </si>
  <si>
    <t>SCO-RJ TC 04.15.0100</t>
  </si>
  <si>
    <t>Retirada de entulho de obra em caçamba de aço com 5m³ de capacidade, inclusive carregamento do container, transporte e descarga</t>
  </si>
  <si>
    <t>02.04.000</t>
  </si>
  <si>
    <t>TERRAPLENAGEM</t>
  </si>
  <si>
    <t>02.04.100</t>
  </si>
  <si>
    <t>LIMPEZA E PREPARO DE ÁREA</t>
  </si>
  <si>
    <t>02.04.101</t>
  </si>
  <si>
    <t>CAPINA E ROÇADO</t>
  </si>
  <si>
    <t>98524U</t>
  </si>
  <si>
    <t>LIMPEZA MANUAL DE VEGETAÇÃO EM TERRENO COM ENXADA.AF_05/2018</t>
  </si>
  <si>
    <t>98525U</t>
  </si>
  <si>
    <t>LIMPEZA MECANIZADA DE CAMADA VEGETAL, VEGETAÇÃO E PEQUENAS ÁRVORES (DIÂMETRO DE TRONCO MENOR QUE 0,20 M), COM TRATOR DE ESTEIRAS.AF_05/2018</t>
  </si>
  <si>
    <t>02.04.102</t>
  </si>
  <si>
    <t>DESTOCAMENTO DE ÁRVORES</t>
  </si>
  <si>
    <t>98526U</t>
  </si>
  <si>
    <t>REMOÇÃO DE RAÍZES REMANESCENTES DE TRONCO DE ÁRVORE COM DIÂMETRO MAIOR OU IGUAL A 0,20 M E MENOR QUE 0,40 M.AF_05/2018</t>
  </si>
  <si>
    <t>98529U</t>
  </si>
  <si>
    <t>CORTE RASO E RECORTE DE ÁRVORE COM DIÂMETRO DE TRONCO MAIOR OU IGUAL A 0,20 M E MENOR QUE 0,40 M.AF_05/2018</t>
  </si>
  <si>
    <t>02.04.200</t>
  </si>
  <si>
    <t>CORTES</t>
  </si>
  <si>
    <t>02.04.201</t>
  </si>
  <si>
    <t>EM MATERIAL DE 1ª CATEGORIA</t>
  </si>
  <si>
    <t>83336U</t>
  </si>
  <si>
    <t>ESCAVACAO MECANICA PARA ACERTO DE TALUDES, EM MATERIAL DE 1A CATEGORIA, COM ESCAVADEIRA HIDRAULICA</t>
  </si>
  <si>
    <t>02.04.400</t>
  </si>
  <si>
    <t>TRANSPORTE, LANÇAMENTO E ESPALHAMENTO DE MATERIAL ESCAVADO</t>
  </si>
  <si>
    <t>100977U</t>
  </si>
  <si>
    <t>CARGA, MANOBRA E DESCARGA DE SOLOS E MATERIAIS GRANULARES EM CAMINHÃO BASCULANTE 6 M³ - CARGA COM ESCAVADEIRA HIDRÁULICA (CAÇAMBA DE 1,20 M³ / 155 HP) E DESCARGA LIVRE (UNIDADE: M3). AF_07/2020</t>
  </si>
  <si>
    <t>97914U</t>
  </si>
  <si>
    <t>TRANSPORTE COM CAMINHÃO BASCULANTE DE 6 M3, EM VIA URBANA PAVIMENTADA, DMT ATÉ 30 KM (UNIDADE: M3XKM). AF_01/2018</t>
  </si>
  <si>
    <t>M3XKM</t>
  </si>
  <si>
    <t>09.00.000</t>
  </si>
  <si>
    <t>SERVIÇOS COMPLEMENTARES</t>
  </si>
  <si>
    <t>09.02.000</t>
  </si>
  <si>
    <t>LIMPEZA DE OBRAS</t>
  </si>
  <si>
    <t>ORSE 2450</t>
  </si>
  <si>
    <t>Limpeza geral</t>
  </si>
  <si>
    <t>09.03.000</t>
  </si>
  <si>
    <t>LIGAÇÕES DEFINITIVAS</t>
  </si>
  <si>
    <t>COTAÇÃO 10</t>
  </si>
  <si>
    <t>Ligação definitiva conforme tabela da CAESB</t>
  </si>
  <si>
    <t>09.04.000</t>
  </si>
  <si>
    <t>COMO CONSTRUÍDO (AS BUILT)</t>
  </si>
  <si>
    <t>ORSE 10832 MOD 1</t>
  </si>
  <si>
    <t>Projeto As-Built de Arquitetura (Edifício Principal)</t>
  </si>
  <si>
    <t>ORSE 10832 MOD 10</t>
  </si>
  <si>
    <t>Projeto As-Built de PCI (Edifício Principal)</t>
  </si>
  <si>
    <t>ORSE 10832 MOD 11</t>
  </si>
  <si>
    <t>Projeto As-Built de Arquitetura (Subestação)</t>
  </si>
  <si>
    <t>ORSE 10832 MOD 12</t>
  </si>
  <si>
    <t>Projeto As-Built de Estruturas (Subestação)</t>
  </si>
  <si>
    <t>ORSE 10832 MOD 13</t>
  </si>
  <si>
    <t>Projeto As-Built de Instalações Elétricas (Subestação)</t>
  </si>
  <si>
    <t>ORSE 10832 MOD 2</t>
  </si>
  <si>
    <t>Projeto As-Built de Estruturas (Edifício Principal)</t>
  </si>
  <si>
    <t>ORSE 10832 MOD 3</t>
  </si>
  <si>
    <t>Projeto As-Built de Água Fria (Edifício Principal)</t>
  </si>
  <si>
    <t>ORSE 10832 MOD 4</t>
  </si>
  <si>
    <t>Projeto As-Built de Esgoto (Edifício Principal)</t>
  </si>
  <si>
    <t>ORSE 10832 MOD 5</t>
  </si>
  <si>
    <t>Projeto As-Built de Águas Pluviais (Edifício Principal)</t>
  </si>
  <si>
    <t>ORSE 10832 MOD 6</t>
  </si>
  <si>
    <t>Projeto As-Built de Ar-condicionado (Edifício Principal)</t>
  </si>
  <si>
    <t>ORSE 10832 MOD 7</t>
  </si>
  <si>
    <t>Projeto As-Built de Cabeamento Estruturado (Edifício Principal)</t>
  </si>
  <si>
    <t>ORSE 10832 MOD 8</t>
  </si>
  <si>
    <t>Projeto As-Built de Instalações Elétricas (Edifício Principal)</t>
  </si>
  <si>
    <t>ORSE 10832 MOD 9</t>
  </si>
  <si>
    <t>Projeto As-Built de SPDA (Edifício Principal)</t>
  </si>
  <si>
    <t>10.00.000</t>
  </si>
  <si>
    <t>SERVIÇOS AUXILIARES E ADMINISTRATIVOS</t>
  </si>
  <si>
    <t>10.01.000</t>
  </si>
  <si>
    <t>PESSOAL</t>
  </si>
  <si>
    <t>ENGENHEIRO ELETRICISTA COM ENCARGOS COMPLEMENTARES</t>
  </si>
  <si>
    <t>88326U</t>
  </si>
  <si>
    <t>VIGIA NOTURNO COM ENCARGOS COMPLEMENTARES</t>
  </si>
  <si>
    <t>H</t>
  </si>
  <si>
    <t>ALMOXARIFE COM ENCARGOS COMPLEMENTARES</t>
  </si>
  <si>
    <t>94295U</t>
  </si>
  <si>
    <t>MESTRE DE OBRAS COM ENCARGOS COMPLEMENTARES</t>
  </si>
  <si>
    <t>10.03.000</t>
  </si>
  <si>
    <t>MÁQUINAS E EQUIPAMENTOS</t>
  </si>
  <si>
    <t>20193</t>
  </si>
  <si>
    <t>LOCACAO DE ANDAIME METALICO TIPO FACHADEIRO, LARGURA DE 1,20 M, ALTURA POR PECA DE 2,0 M, INCLUINDO SAPATAS E ITENS NECESSARIOS A INSTALACAO</t>
  </si>
  <si>
    <t>M2XMES</t>
  </si>
  <si>
    <t>97062U</t>
  </si>
  <si>
    <t>COLOCAÇÃO DE TELA EM ANDAIME FACHADEIRO. AF_11/2017</t>
  </si>
  <si>
    <t>TOTAL GERAL:</t>
  </si>
  <si>
    <t>CUSTO UNITÁRIO</t>
  </si>
  <si>
    <t>CUSTO TOTAL</t>
  </si>
  <si>
    <t>BDI UNITÁRIO COMUM</t>
  </si>
  <si>
    <t>BDI UNITÁRIO DIFERENCIADO</t>
  </si>
  <si>
    <t>PREÇO UNITÁRIO</t>
  </si>
  <si>
    <t>PREÇO TOTAL</t>
  </si>
  <si>
    <t>ORSE INSUMO 12000</t>
  </si>
  <si>
    <t xml:space="preserve">Controle tecnológico de concreto - por rompimento de corpo de prova	</t>
  </si>
  <si>
    <t>ORSE INSUMO 4815</t>
  </si>
  <si>
    <t>Ensaio de consistência de concreto - Slump Test</t>
  </si>
  <si>
    <t>03.00.000</t>
  </si>
  <si>
    <t>FUNDAÇÕES E ESTRUTURAS</t>
  </si>
  <si>
    <t>03.01.000</t>
  </si>
  <si>
    <t>FUNDAÇÕES</t>
  </si>
  <si>
    <t>03.01.100</t>
  </si>
  <si>
    <t>ESCAVAÇÃO DE VALAS</t>
  </si>
  <si>
    <t>03.01.101</t>
  </si>
  <si>
    <t>MANUAL</t>
  </si>
  <si>
    <t>96527U</t>
  </si>
  <si>
    <t>ESCAVAÇÃO MANUAL DE VALA PARA VIGA BALDRAME, COM PREVISÃO DE FÔRMA. AF_06/2017</t>
  </si>
  <si>
    <t>03.01.600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</si>
  <si>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</si>
  <si>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</si>
  <si>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</si>
  <si>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</si>
  <si>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</si>
  <si>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03.02.000</t>
  </si>
  <si>
    <t>ESTRUTURAS DE CONCRETO</t>
  </si>
  <si>
    <t>CPOS 01.23.020</t>
  </si>
  <si>
    <t>Limpeza de armadura com escova de aço</t>
  </si>
  <si>
    <t>03.02.110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</si>
  <si>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</si>
  <si>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</si>
  <si>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</si>
  <si>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92720 MOD</t>
  </si>
  <si>
    <t>CONCRETAGEM DE PILARES, FCK = 40 MPA, COM USO DE BOMBA EM EDIFICAÇÃO COM SEÇÃO MÉDIA DE PILARES MENOR OU IGUAL A 0,25 M² - LANÇAMENTO, ADENSAMENTO E ACABAMENTO. AF_12/2015</t>
  </si>
  <si>
    <t>92759U</t>
  </si>
  <si>
    <t>ARMAÇÃO DE PILAR OU VIGA DE UMA ESTRUTURA CONVENCIONAL DE CONCRETO ARMADO EM UM EDIFÍCIO DE MÚLTIPLOS PAVIMENTOS UTILIZANDO AÇO CA-60 DE 5,0 MM - MONTAGEM. AF_12/2015</t>
  </si>
  <si>
    <t>KG</t>
  </si>
  <si>
    <t>92762U</t>
  </si>
  <si>
    <t>ARMAÇÃO DE PILAR OU VIGA DE UMA ESTRUTURA CONVENCIONAL DE CONCRETO ARMADO EM UM EDIFÍCIO DE MÚLTIPLOS PAVIMENTOS UTILIZANDO AÇO CA-50 DE 10,0 MM - MONTAGEM. AF_12/2015</t>
  </si>
  <si>
    <t>92763U</t>
  </si>
  <si>
    <t>ARMAÇÃO DE PILAR OU VIGA DE UMA ESTRUTURA CONVENCIONAL DE CONCRETO ARMADO EM UM EDIFÍCIO DE MÚLTIPLOS PAVIMENTOS UTILIZANDO AÇO CA-50 DE 12,5 MM - MONTAGEM. AF_12/2015</t>
  </si>
  <si>
    <t>03.02.120</t>
  </si>
  <si>
    <t xml:space="preserve">VIGAS BALDRAME_x000D_
</t>
  </si>
  <si>
    <t>96542U</t>
  </si>
  <si>
    <t>FABRICAÇÃO, MONTAGEM E DESMONTAGEM DE FÔRMA PARA VIGA BALDRAME, EM CHAPA DE MADEIRA COMPENSADA RESINADA, E=17 MM, 4 UTILIZAÇÕES. AF_06/2017</t>
  </si>
  <si>
    <t>96543U</t>
  </si>
  <si>
    <t>ARMAÇÃO DE BLOCO, VIGA BALDRAME E SAPATA UTILIZANDO AÇO CA-60 DE 5 MM - MONTAGEM. AF_06/2017</t>
  </si>
  <si>
    <t>96544U</t>
  </si>
  <si>
    <t>ARMAÇÃO DE BLOCO, VIGA BALDRAME OU SAPATA UTILIZANDO AÇO CA-50 DE 6,3 MM - MONTAGEM. AF_06/2017</t>
  </si>
  <si>
    <t>96545U</t>
  </si>
  <si>
    <t>ARMAÇÃO DE BLOCO, VIGA BALDRAME OU SAPATA UTILIZANDO AÇO CA-50 DE 8 MM - MONTAGEM. AF_06/2017</t>
  </si>
  <si>
    <t>96546U</t>
  </si>
  <si>
    <t>ARMAÇÃO DE BLOCO, VIGA BALDRAME OU SAPATA UTILIZANDO AÇO CA-50 DE 10 MM - MONTAGEM. AF_06/2017</t>
  </si>
  <si>
    <t>96547U</t>
  </si>
  <si>
    <t>ARMAÇÃO DE BLOCO, VIGA BALDRAME OU SAPATA UTILIZANDO AÇO CA-50 DE 12,5 MM - MONTAGEM. AF_06/2017</t>
  </si>
  <si>
    <t>96548U</t>
  </si>
  <si>
    <t>ARMAÇÃO DE BLOCO, VIGA BALDRAME OU SAPATA UTILIZANDO AÇO CA-50 DE 16 MM - MONTAGEM. AF_06/2017</t>
  </si>
  <si>
    <t>96557 MOD</t>
  </si>
  <si>
    <t>CONCRETAGEM DE BLOCOS DE COROAMENTO E VIGAS BALDRAMES, FCK 40 MPA, COM USO DE BOMBA ? LANÇAMENTO, ADENSAMENTO E ACABAMENTO. AF_06/2017</t>
  </si>
  <si>
    <t>03.02.130</t>
  </si>
  <si>
    <t>LAJES</t>
  </si>
  <si>
    <t>92521U</t>
  </si>
  <si>
    <t>MONTAGEM E DESMONTAGEM DE FÔRMA DE LAJE MACIÇA COM ÁREA MÉDIA MENOR OU IGUAL A 20 M², PÉ-DIREITO SIMPLES, EM CHAPA DE MADEIRA COMPENSADA RESINADA, 8 UTILIZAÇÕES. AF_12/2015</t>
  </si>
  <si>
    <t>92769U</t>
  </si>
  <si>
    <t>ARMAÇÃO DE LAJE DE UMA ESTRUTURA CONVENCIONAL DE CONCRETO ARMADO EM UM EDIFÍCIO DE MÚLTIPLOS PAVIMENTOS UTILIZANDO AÇO CA-50 DE 6,3 MM - MONTAGEM. AF_12/2015</t>
  </si>
  <si>
    <t>92770U</t>
  </si>
  <si>
    <t>ARMAÇÃO DE LAJE DE UMA ESTRUTURA CONVENCIONAL DE CONCRETO ARMADO EM UM EDIFÍCIO DE MÚLTIPLOS PAVIMENTOS UTILIZANDO AÇO CA-50 DE 8,0 MM - MONTAGEM. AF_12/2015</t>
  </si>
  <si>
    <t>97094 MOD</t>
  </si>
  <si>
    <t>CONCRETAGEM DE LAJE, FCK 40 MPA, PARA ESPESSURA DE 10 CM - LANÇAMENTO, ADENSAMENTO E ACABAMENTO. AF_09/2017</t>
  </si>
  <si>
    <t>03.02.135</t>
  </si>
  <si>
    <t>BANCADAS DE CONCRETO</t>
  </si>
  <si>
    <t>7156</t>
  </si>
  <si>
    <t>TELA DE ACO SOLDADA NERVURADA, CA-60, Q-196, (3,11 KG/M2), DIAMETRO DO FIO = 5,0 MM, LARGURA = 2,45 M, ESPACAMENTO DA MALHA = 10 X 10 CM</t>
  </si>
  <si>
    <t>92418U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</si>
  <si>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</si>
  <si>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94967U</t>
  </si>
  <si>
    <t>CONCRETO FCK = 40MPA, TRAÇO 1:1,6:1,9 (CIMENTO/ AREIA MÉDIA/ BRITA 1)  - PREPARO MECÂNICO COM BETONEIRA 400 L. AF_07/2016</t>
  </si>
  <si>
    <t>COMP. MONTADA 36</t>
  </si>
  <si>
    <t>Rodabancada em concreto, altura média de 21cm, espessura de 2cm, para bancadas tipo BC</t>
  </si>
  <si>
    <t>03.02.300</t>
  </si>
  <si>
    <t>CONCRETO PRÉ-MOLDADO</t>
  </si>
  <si>
    <t>03.02.330</t>
  </si>
  <si>
    <t>VIGAS</t>
  </si>
  <si>
    <t>CPOS 15.05.520 MOD</t>
  </si>
  <si>
    <t>Vigas em concreto armado pré-moldado 40MPa</t>
  </si>
  <si>
    <t>03.02.340</t>
  </si>
  <si>
    <t>CPOS 13.03.150 (Boletim 173)</t>
  </si>
  <si>
    <t>Laje em painel pré-fabricado protendido alveolar, espessura 20 cm, com capeamento de 5cm</t>
  </si>
  <si>
    <t>04.00.000</t>
  </si>
  <si>
    <t>ARQUITETURA E ELEMENTOS DE URBANISMO</t>
  </si>
  <si>
    <t>04.01.000</t>
  </si>
  <si>
    <t>ARQUITETURA</t>
  </si>
  <si>
    <t>04.01.101</t>
  </si>
  <si>
    <t>DE ALVENARIA DE TIJOLOS MACIÇOS DE BARRO</t>
  </si>
  <si>
    <t>72132U</t>
  </si>
  <si>
    <t>ALVENARIA EM TIJOLO CERAMICO MACICO 5X10X20CM 1/2 VEZ (ESPESSURA 10CM), ASSENTADO COM ARGAMASSA TRACO 1:2:8 (CIMENTO, CAL E AREIA)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</si>
  <si>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</si>
  <si>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</si>
  <si>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</si>
  <si>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</si>
  <si>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89977U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</si>
  <si>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</si>
  <si>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04.01.113</t>
  </si>
  <si>
    <t>DE ALVENARIA DE ELEMENTOS VAZADOS DE CONCRETO</t>
  </si>
  <si>
    <t>73937/1 MOD</t>
  </si>
  <si>
    <t>COBOGÓ DE CONCRETO (ELEMENTO VAZADO), 6X41X41CM, ASSENTADO COM ARGAMASSA TRAÇO 1:5</t>
  </si>
  <si>
    <t>04.01.120</t>
  </si>
  <si>
    <t>DE DIVISÓRIA DE GRANITO</t>
  </si>
  <si>
    <t>79627U</t>
  </si>
  <si>
    <t>DIVISORIA EM GRANITO BRANCO POLIDO, ESP = 3CM, ASSENTADO COM ARGAMASSA TRACO 1:4, ARREMATE EM CIMENTO BRANCO, EXCLUSIVE FERRAGENS</t>
  </si>
  <si>
    <t>04.01.121</t>
  </si>
  <si>
    <t>DE DIVISÓRIA DE GESSO</t>
  </si>
  <si>
    <t>96358U</t>
  </si>
  <si>
    <t>PAREDE COM PLACAS DE GESSO ACARTONADO (DRYWALL), PARA USO INTERNO, COM DUAS FACES SIMPLES E ESTRUTURA METÁLICA COM GUIAS SIMPLES, SEM VÃOS. AF_06/2017_P</t>
  </si>
  <si>
    <t>96359U</t>
  </si>
  <si>
    <t>PAREDE COM PLACAS DE GESSO ACARTONADO (DRYWALL), PARA USO INTERNO, COM DUAS FACES SIMPLES E ESTRUTURA METÁLICA COM GUIAS SIMPLES, COM VÃOS AF_06/2017_P</t>
  </si>
  <si>
    <t>96372U</t>
  </si>
  <si>
    <t>INSTALAÇÃO DE ISOLAMENTO COM LÃ DE ROCHA EM PAREDES DRYWALL. AF_06/2017</t>
  </si>
  <si>
    <t>04.01.130</t>
  </si>
  <si>
    <t>VERGAS, CONTRAVERGAS E CINTAS</t>
  </si>
  <si>
    <t>04.01.133</t>
  </si>
  <si>
    <t>MOLDADAS IN LOCO COM BLOCO CANALETA</t>
  </si>
  <si>
    <t>93199U</t>
  </si>
  <si>
    <t>CONTRAVERGA MOLDADA IN LOCO COM UTILIZAÇÃO DE BLOCOS CANALETA PARA VÃOS DE MAIS DE 1,5 M DE COMPRIMENTO. AF_03/2016</t>
  </si>
  <si>
    <t>93205U</t>
  </si>
  <si>
    <t>CINTA DE AMARRAÇÃO DE ALVENARIA MOLDADA IN LOCO COM UTILIZAÇÃO DE BLOCOS CANALETA. AF_03/2016</t>
  </si>
  <si>
    <t>04.01.144</t>
  </si>
  <si>
    <t>COM ESPUMA DE PU</t>
  </si>
  <si>
    <t>93203U</t>
  </si>
  <si>
    <t>FIXAÇÃO (ENCUNHAMENTO) DE ALVENARIA DE VEDAÇÃO COM ESPUMA DE POLIURETANO EXPANSIVA. AF_03/2016</t>
  </si>
  <si>
    <t>04.01.220</t>
  </si>
  <si>
    <t>PORTA DE ALUMÍNIO EM VENEZIANA</t>
  </si>
  <si>
    <t>COMP. MONTADA 01</t>
  </si>
  <si>
    <t>Porta de abrir, 2 folhas, em alumínio anodizado, tipo veneziana, incluindo guarnição, batente, fechadura, chumbadores, dobradiças e parafusos, 122x140cm, fornecimento e instalação (PA1)</t>
  </si>
  <si>
    <t>COMP. MONTADA 02</t>
  </si>
  <si>
    <t>Porta de abrir, 1 folha, em alumínio anodizado, tipo veneziana, incluindo guarnição, batente, fechadura, chumbadores, dobradiças e parafusos, 80x210cm, fornecimento e instalação (PA2)</t>
  </si>
  <si>
    <t>COMP. MONTADA 02D</t>
  </si>
  <si>
    <t>Porta de abrir, 1 folha, em alumínio anodizado, tipo veneziana, incluindo guarnição, batente, fechadura, chumbadores, dobradiças, parafusos e mola aérea, 80x210cm, fornecimento e instalação (PA2b)</t>
  </si>
  <si>
    <t>COMP. MONTADA 03</t>
  </si>
  <si>
    <t>Porta de abrir, 1 folha, em alumínio anodizado, tipo veneziana, incluindo guarnição, batente, fechadura, chumbadores, dobradiças e parafusos, 90x210cm, fornecimento e instalação (PA3)</t>
  </si>
  <si>
    <t>COMP. MONTADA 04</t>
  </si>
  <si>
    <t>Porta de abrir, 2 folhas, em alumínio anodizado, tipo veneziana, incluindo guarnição, batente, fechadura, chumbadores, dobradiças e parafusos, 160x210cm, fornecimento e instalação (PA4)</t>
  </si>
  <si>
    <t>COMP. MONTADA 04D</t>
  </si>
  <si>
    <t>Porta de abrir, 2 folhas, em alumínio anodizado, tipo veneziana, com aplicação de brise, incluindo guarnição, batente, fechadura, chumbadores, dobradiças e parafusos, 160x210cm, fornecimento e instalação (PA5)</t>
  </si>
  <si>
    <t>04.01.226</t>
  </si>
  <si>
    <t>CAIXILHO MÓVEL DE ALUMÍNIO EM CHAPA MACIÇA</t>
  </si>
  <si>
    <t>COMP. MONTADA 05</t>
  </si>
  <si>
    <t>Esquadria em alumínio anodizado branco, com módulos fixos em veneziana, fixos para vidro e basculantes para vidro (exclusive vidros), fixados com parafusos, dimensões 3740x225cm (EA1)</t>
  </si>
  <si>
    <t>COMP. MONTADA 06</t>
  </si>
  <si>
    <t>Esquadria em alumínio anodizado branco, com módulos fixos em veneziana, fixos para vidro e basculantes para vidro (exclusive vidros), fixados com parafusos, dimensões 3740x225cm (EA2)</t>
  </si>
  <si>
    <t>COMP. MONTADA 07</t>
  </si>
  <si>
    <t>Esquadria em alumínio anodizado branco, com módulos fixos para vidro, maxim-ar para vidro e com porta de abrir para vidros (exclusive vidros), fixados com parafusos, dimensões 705x320cm (EA3)</t>
  </si>
  <si>
    <t>COMP. MONTADA 08</t>
  </si>
  <si>
    <t>Esquadria em alumínio anodizado branco, com módulos fixos em veneziana, fixos para vidro, maxim-ar para vidro e basculantes para vidro (exclusive vidros), fixados com parafusos, dimensões 2227x250cm (EA4a)</t>
  </si>
  <si>
    <t>COMP. MONTADA 09</t>
  </si>
  <si>
    <t>Esquadria em alumínio anodizado branco, com módulos fixos em veneziana e fixos para vidro (exclusive vidros), fixados com parafusos, dimensões 316x180cm (EA4b)</t>
  </si>
  <si>
    <t>COMP. MONTADA 10</t>
  </si>
  <si>
    <t>Esquadria em alumínio anodizado branco, com módulos fixos em veneziana e basculantes para vidro (exclusive vidros), fixados com parafusos, dimensões 180x180cm (EA4c)</t>
  </si>
  <si>
    <t>COMP. MONTADA 11</t>
  </si>
  <si>
    <t>Esquadria em alumínio anodizado branco, com módulos fixos em veneziana e basculantes para vidro (exclusive vidros), fixados com parafusos, dimensões 190x180cm (EA4d)</t>
  </si>
  <si>
    <t>COMP. MONTADA 12</t>
  </si>
  <si>
    <t>Esquadria em alumínio anodizado branco, com módulos fixos para vidro (exclusive vidros), fixados com parafusos, dimensões 705x370cm (EA5)</t>
  </si>
  <si>
    <t>COMP. MONTADA 13</t>
  </si>
  <si>
    <t>Esquadria em alumínio anodizado branco, com módulos fixos em veneziana, fixos para vidro, maxim-ar para vidro e basculantes para vidro (exclusive vidros), fixados com parafusos, dimensões 2227x240cm (EA6a)</t>
  </si>
  <si>
    <t>COMP. MONTADA 14</t>
  </si>
  <si>
    <t>Esquadria em alumínio anodizado branco, com módulos fixos em veneziana e fixos para vidro (exclusive vidros), fixados com parafusos, dimensões 316x240cm (EA6b)</t>
  </si>
  <si>
    <t>COMP. MONTADA 15</t>
  </si>
  <si>
    <t>Esquadria em alumínio anodizado branco, com módulos fixos em veneziana, fixos para vidro, maxim-ar para vidro e basculantes para vidro (exclusive vidros), fixados com parafusos, dimensões 180x240cm (EA6c)</t>
  </si>
  <si>
    <t>COMP. MONTADA 16</t>
  </si>
  <si>
    <t>Esquadria em alumínio anodizado branco, com módulos fixos em veneziana, fixos para vidro, maxim-ar para vidro e basculantes para vidro (exclusive vidros), fixados com parafusos, dimensões 190x240cm (EA6d)</t>
  </si>
  <si>
    <t>COMP. MONTADA 17</t>
  </si>
  <si>
    <t>Esquadria em alumínio anodizado branco, com módulos fixos para vidro inclinado a 5 graus (exclusive vidros), fixados com parafusos, dimensões 180x320cm (EA7)</t>
  </si>
  <si>
    <t>04.01.230</t>
  </si>
  <si>
    <t>PORTA DE MADEIRA COMPENSADA</t>
  </si>
  <si>
    <t>COMP. MONTADA 18</t>
  </si>
  <si>
    <t>Porta de madeira compensada, de abrir, 2 folhas, com revestimento laminado melamínico conforme projeto e caderno de especificações, incluindo folhas da porta, dobradiças, batente, fechadura e execução de furo, fornecimento e instalação, dimensões 160x210cm (PM1)</t>
  </si>
  <si>
    <t>COMP. MONTADA 19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</si>
  <si>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80x210cm (PM2)</t>
  </si>
  <si>
    <t>COMP. MONTADA 20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</si>
  <si>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(PM3)</t>
  </si>
  <si>
    <t>COMP. MONTADA 21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</si>
  <si>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(PM3b)</t>
  </si>
  <si>
    <t>COMP. MONTADA 22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</si>
  <si>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100x210cm (PM4)</t>
  </si>
  <si>
    <t>COMP. MONTADA 23</t>
  </si>
  <si>
    <t>Porta de madeira compensada, de correr, com revestimento laminado melamínico conforme projeto e caderno de especificações, incluindo folha da porta, trilhos, roldanas, batente, fechadura e execução de furo, fornecimento e instalação, dimensões 80x210cm (PM5)</t>
  </si>
  <si>
    <t>COMP. MONTADA 24</t>
  </si>
  <si>
    <t>Porta de madeira compensada, de abrir, para box de sanitário, com revestimento lamiinado melamínico, conforme projeto e caderno de especificações, incluindo folha da porta, dobradiças para divisória de granito, tarjeta livre/ocupado, fornecimento e instalação, dimensões 80x170cm (PB1)</t>
  </si>
  <si>
    <t>04.01.300</t>
  </si>
  <si>
    <t>VIDROS E PLÁSTICOS</t>
  </si>
  <si>
    <t>04.01.305</t>
  </si>
  <si>
    <t>VIDRO LAMINADO</t>
  </si>
  <si>
    <t>10496</t>
  </si>
  <si>
    <t>VIDRO COMUM LAMINADO, LISO, INCOLOR, DUPLO, ESPESSURA TOTAL 6 MM (CADA CAMADA E= 3 MM) - COLOCADO</t>
  </si>
  <si>
    <t>04.01.312</t>
  </si>
  <si>
    <t>ESPELHOS DE CRISTAL</t>
  </si>
  <si>
    <t>74125/2U</t>
  </si>
  <si>
    <t>ESPELHO CRISTAL ESPESSURA 4MM, COM MOLDURA EM ALUMINIO E COMPENSADO 6MM PLASTIFICADO COLADO</t>
  </si>
  <si>
    <t>85005 MOD</t>
  </si>
  <si>
    <t>Espelho cristal 4mm 40x60, instalado com suporte para espelho inclinado PCD</t>
  </si>
  <si>
    <t>04.01.400</t>
  </si>
  <si>
    <t>COBERTURA E FECHAMENTO LATERAL</t>
  </si>
  <si>
    <t>04.01.404</t>
  </si>
  <si>
    <t>TELHAS DE CHAPA ACRÍLICA</t>
  </si>
  <si>
    <t>ORSE 12792 MOD</t>
  </si>
  <si>
    <t>Fornecimento e instalação de chapas de policarbonato compacto, e = 6mm, em cobertura</t>
  </si>
  <si>
    <t>04.01.407</t>
  </si>
  <si>
    <t>TELHAS DE CHAPA METÁLICA</t>
  </si>
  <si>
    <t>94213 MOD</t>
  </si>
  <si>
    <t>Telhamento com telha de aço e=0,65mm, conforme projeto e especificações, incluso içamento</t>
  </si>
  <si>
    <t>04.01.413</t>
  </si>
  <si>
    <t>PEÇAS COMPLEMENTARES DE ALUMÍNIO</t>
  </si>
  <si>
    <t>COMP. MONTADA 25</t>
  </si>
  <si>
    <t>Perfil arremate F de aluminio 6mm para cobertura de policarbonato, 2,07kg/m</t>
  </si>
  <si>
    <t>COMP. MONTADA 26</t>
  </si>
  <si>
    <t>Perfil cantoneira de alumínio, abas desiguais, 50x38mm (2'' x 1 1/2''), 0,734 kg/m</t>
  </si>
  <si>
    <t>04.01.415</t>
  </si>
  <si>
    <t>PEÇAS COMPLEMENTARES DE APOIO METÁLICAS</t>
  </si>
  <si>
    <t>92580 MOD</t>
  </si>
  <si>
    <t>Mão de obra, materiais complementares (parafusos) e transporte vertical para instalação de trama de aço para telhado para telha metálica</t>
  </si>
  <si>
    <t>COTAÇÃO 5</t>
  </si>
  <si>
    <t>Tubo industrial metalon quadrado 40 x 40 x 1,25 mm</t>
  </si>
  <si>
    <t>ORSE INSUMO 13118</t>
  </si>
  <si>
    <t>Perfil Aço, UDC Enrijecido 50 x 25 x 2,30(kg/m) - SAE 1008/1012</t>
  </si>
  <si>
    <t>ORSE INSUMO 13120</t>
  </si>
  <si>
    <t xml:space="preserve">Perfil Aço, UDC Enrijecido 75 x 40 x 3,43(kg/m) - SAE 1008/1012	</t>
  </si>
  <si>
    <t>ORSE INSUMO 3663</t>
  </si>
  <si>
    <t>Chapa aço fina a quente e=3,00mm, 11MSG, 24,00 kg/m2</t>
  </si>
  <si>
    <t>04.01.510</t>
  </si>
  <si>
    <t>REVESTIMENTOS DE PISOS</t>
  </si>
  <si>
    <t>04.01.511</t>
  </si>
  <si>
    <t>CIMENTADOS</t>
  </si>
  <si>
    <t>72183U</t>
  </si>
  <si>
    <t>PISO EM CONCRETO 20MPA PREPARO MECANICO, ESPESSURA 7 CM, COM ARMACAO EM TELA SOLDADA</t>
  </si>
  <si>
    <t>98680U</t>
  </si>
  <si>
    <t>PISO CIMENTADO, TRAÇO 1:3 (CIMENTO E AREIA), ACABAMENTO LISO, ESPESSURA 3,0 CM, PREPARO MECÂNICO DA ARGAMASSA. AF_06/2018</t>
  </si>
  <si>
    <t>04.01.515</t>
  </si>
  <si>
    <t>DE GRANITO</t>
  </si>
  <si>
    <t>98671U</t>
  </si>
  <si>
    <t>PISO EM GRANITO APLICADO EM AMBIENTES INTERNOS. AF_06/2018</t>
  </si>
  <si>
    <t>04.01.516</t>
  </si>
  <si>
    <t>DE GRANILITE</t>
  </si>
  <si>
    <t>84191U</t>
  </si>
  <si>
    <t>PISO EM GRANILITE, MARMORITE OU GRANITINA ESPESSURA 8 MM, INCLUSO JUNTAS DE DILATACAO PLASTICAS</t>
  </si>
  <si>
    <t>04.01.521</t>
  </si>
  <si>
    <t>VINÍLICOS</t>
  </si>
  <si>
    <t>CPOS 21.02.281</t>
  </si>
  <si>
    <t>Revestimento vinílico flexível em manta homogênea, espessura de 2 mm, com impermeabilizante acrílico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</si>
  <si>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</si>
  <si>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</si>
  <si>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</si>
  <si>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</si>
  <si>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87735U</t>
  </si>
  <si>
    <t>CONTRAPISO EM ARGAMASSA TRAÇO 1:4 (CIMENTO E AREIA), PREPARO MECÂNICO COM BETONEIRA 400 L, APLICADO EM ÁREAS MOLHADAS SOBRE LAJE, ADERIDO, ESPESSURA 2CM. AF_06/2014</t>
  </si>
  <si>
    <t>94997U</t>
  </si>
  <si>
    <t>EXECUÇÃO DE PASSEIO (CALÇADA) OU PISO DE CONCRETO COM CONCRETO MOLDADO IN LOCO, USINADO, ACABAMENTO CONVENCIONAL, ESPESSURA 10 CM, ARMADO. AF_07/2016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</si>
  <si>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</si>
  <si>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</si>
  <si>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</si>
  <si>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</si>
  <si>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04.01.529</t>
  </si>
  <si>
    <t>PISO PODOTÁTIL</t>
  </si>
  <si>
    <t>98670 MOD</t>
  </si>
  <si>
    <t>Piso podotátil em ladrilho hidráulico, aplicado em ambientes internos</t>
  </si>
  <si>
    <t>04.01.530</t>
  </si>
  <si>
    <t>REVESTIMENTO DE PAREDES</t>
  </si>
  <si>
    <t>04.01.531</t>
  </si>
  <si>
    <t>CHAPISCO</t>
  </si>
  <si>
    <t>87879U</t>
  </si>
  <si>
    <t>CHAPISCO APLICADO EM ALVENARIAS E ESTRUTURAS DE CONCRETO INTERNAS, COM COLHER DE PEDREIRO.  ARGAMASSA TRAÇO 1:3 COM PREPARO EM BETONEIRA 400L. AF_06/2014</t>
  </si>
  <si>
    <t>87905U</t>
  </si>
  <si>
    <t>CHAPISCO APLICADO EM ALVENARIA (COM PRESENÇA DE VÃOS) E ESTRUTURAS DE CONCRETO DE FACHADA, COM COLHER DE PEDREIRO.  ARGAMASSA TRAÇO 1:3 COM PREPARO EM BETONEIRA 400L. AF_06/2014</t>
  </si>
  <si>
    <t>04.01.532</t>
  </si>
  <si>
    <t>EMBOÇO</t>
  </si>
  <si>
    <t>87531U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</si>
  <si>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</si>
  <si>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</si>
  <si>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</si>
  <si>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</si>
  <si>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</si>
  <si>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04.01.534</t>
  </si>
  <si>
    <t>CERÂMICAS</t>
  </si>
  <si>
    <t>87265U</t>
  </si>
  <si>
    <t>REVESTIMENTO CERÂMICO PARA PAREDES INTERNAS COM PLACAS TIPO ESMALTADA EXTRA DE DIMENSÕES 20X20 CM APLICADAS EM AMBIENTES DE ÁREA MAIOR QUE 5 M² NA ALTURA INTEIRA DAS PAREDES. AF_06/2014</t>
  </si>
  <si>
    <t>87267U</t>
  </si>
  <si>
    <t>REVESTIMENTO CERÂMICO PARA PAREDES INTERNAS COM PLACAS TIPO ESMALTADA EXTRA DE DIMENSÕES 20X20 CM APLICADAS EM AMBIENTES DE ÁREA MAIOR QUE 5 M² A MEIA ALTURA DAS PAREDES. AF_06/2014</t>
  </si>
  <si>
    <t>04.01.550</t>
  </si>
  <si>
    <t>REVESTIMENTOS DE FORRO</t>
  </si>
  <si>
    <t>04.01.554</t>
  </si>
  <si>
    <t>GESSO AUTOPORTANTE ACARTONADO</t>
  </si>
  <si>
    <t>96114U</t>
  </si>
  <si>
    <t>FORRO EM DRYWALL, PARA AMBIENTES COMERCIAIS, INCLUSIVE ESTRUTURA DE FIXAÇÃO. AF_05/2017_P</t>
  </si>
  <si>
    <t>04.01.555</t>
  </si>
  <si>
    <t>GESSO EM PLACAS</t>
  </si>
  <si>
    <t>01.REVE.FORR.022/01 MOD 2</t>
  </si>
  <si>
    <t>FORRO REMOVÍVEL EM PLACAS DE DRYWALL COM PELÍCULA DE PVC, 625X625MM</t>
  </si>
  <si>
    <t>04.01.560</t>
  </si>
  <si>
    <t>PINTURAS</t>
  </si>
  <si>
    <t>04.01.561</t>
  </si>
  <si>
    <t>MASSA CORRIDA</t>
  </si>
  <si>
    <t>88482U</t>
  </si>
  <si>
    <t>APLICAÇÃO DE FUNDO SELADOR LÁTEX PVA EM TETO, UMA DEMÃO. AF_06/2014</t>
  </si>
  <si>
    <t>88485U</t>
  </si>
  <si>
    <t>APLICAÇÃO DE FUNDO SELADOR ACRÍLICO EM PAREDES, UMA DEMÃO. AF_06/2014</t>
  </si>
  <si>
    <t>88494U</t>
  </si>
  <si>
    <t>APLICAÇÃO E LIXAMENTO DE MASSA LÁTEX EM TETO, UMA DEMÃO. AF_06/2014</t>
  </si>
  <si>
    <t>88495U</t>
  </si>
  <si>
    <t>APLICAÇÃO E LIXAMENTO DE MASSA LÁTEX EM PAREDES, UMA DEMÃO. AF_06/2014</t>
  </si>
  <si>
    <t>88497U</t>
  </si>
  <si>
    <t>APLICAÇÃO E LIXAMENTO DE MASSA LÁTEX EM PAREDES, DUAS DEMÃOS. AF_06/2014</t>
  </si>
  <si>
    <t>04.01.564</t>
  </si>
  <si>
    <t>COM TINTA A BASE DE ESMALTE</t>
  </si>
  <si>
    <t>100760U</t>
  </si>
  <si>
    <t>PINTURA COM TINTA ALQUÍDICA DE ACABAMENTO (ESMALTE SINTÉTICO BRILHANTE) APLICADA A ROLO OU PINCEL SOBRE SUPERFÍCIES METÁLICAS (EXCETO PERFIL) EXECUTADO EM OBRA (02 DEMÃOS). AF_01/2020</t>
  </si>
  <si>
    <t>04.01.565</t>
  </si>
  <si>
    <t>COM TINTA A BASE DE SILICONE</t>
  </si>
  <si>
    <t>73978/1U</t>
  </si>
  <si>
    <t>04.01.566</t>
  </si>
  <si>
    <t>COM TINTA A BASE DE LÁTEX</t>
  </si>
  <si>
    <t>88486U</t>
  </si>
  <si>
    <t>APLICAÇÃO MANUAL DE PINTURA COM TINTA LÁTEX PVA EM TETO, DUAS DEMÃOS. AF_06/2014</t>
  </si>
  <si>
    <t>04.01.568</t>
  </si>
  <si>
    <t>COM TINTA EPÓXI</t>
  </si>
  <si>
    <t>ORSE 4651</t>
  </si>
  <si>
    <t>04.01.569</t>
  </si>
  <si>
    <t>COM TINTA ACRÍLICA</t>
  </si>
  <si>
    <t>88489 MOD</t>
  </si>
  <si>
    <t>APLICAÇÃO MANUAL DE PINTURA COM TINTA LÁTEX ACRÍLICA EM PAREDES, TRÊS DEMÃOS</t>
  </si>
  <si>
    <t>88489U</t>
  </si>
  <si>
    <t>APLICAÇÃO MANUAL DE PINTURA COM TINTA LÁTEX ACRÍLICA EM PAREDES, DUAS DEMÃOS. AF_06/2014</t>
  </si>
  <si>
    <t>04.01.576</t>
  </si>
  <si>
    <t>VERNIZES</t>
  </si>
  <si>
    <t>ORSE 4934</t>
  </si>
  <si>
    <t>Pintura de acabamento com aplicação de 01 demão de verniz acrílico</t>
  </si>
  <si>
    <t>04.01.600</t>
  </si>
  <si>
    <t>IMPERMEABILIZAÇÕES</t>
  </si>
  <si>
    <t>04.01.602</t>
  </si>
  <si>
    <t>ARGAMASSA COM ADIÇÃO DE HIDRÓFUGO</t>
  </si>
  <si>
    <t>98555U</t>
  </si>
  <si>
    <t>IMPERMEABILIZAÇÃO DE SUPERFÍCIE COM ARGAMASSA POLIMÉRICA / MEMBRANA ACRÍLICA, 3 DEMÃOS. AF_06/2018</t>
  </si>
  <si>
    <t>04.01.604</t>
  </si>
  <si>
    <t>ELASTÔMEROS SINTÉTICOS EM SOLUÇÃO</t>
  </si>
  <si>
    <t>98552 MOD</t>
  </si>
  <si>
    <t>IMPERMEABILIZAÇÃO DE SUPERFÍCIE COM MEMBRANA À BASE DE POLIURÉIA, 2 DEMÃOS.</t>
  </si>
  <si>
    <t>04.01.700</t>
  </si>
  <si>
    <t>ACABAMENTOS E ARREMATES</t>
  </si>
  <si>
    <t>04.01.701</t>
  </si>
  <si>
    <t>RODAPÉS</t>
  </si>
  <si>
    <t>98685U</t>
  </si>
  <si>
    <t>RODAPÉ EM GRANITO, ALTURA 10 CM. AF_06/2018</t>
  </si>
  <si>
    <t>CPOS 21.10.071 MOD</t>
  </si>
  <si>
    <t>Rodapé flexível para piso vinílico, em PVC, com espessura de 2mm e altura de 7,5cm</t>
  </si>
  <si>
    <t>04.01.702</t>
  </si>
  <si>
    <t>SOLEIRAS</t>
  </si>
  <si>
    <t>98689U</t>
  </si>
  <si>
    <t>SOLEIRA EM GRANITO, LARGURA 15 CM, ESPESSURA 2,0 CM. AF_06/2018</t>
  </si>
  <si>
    <t>04.01.703</t>
  </si>
  <si>
    <t>PEITORIS</t>
  </si>
  <si>
    <t>CPOS 19.01.062</t>
  </si>
  <si>
    <t>Peitoril em granito, espessura de 2cm e largura até 20cm, acabamento polido</t>
  </si>
  <si>
    <t>04.01.705</t>
  </si>
  <si>
    <t>CANTONEIRAS</t>
  </si>
  <si>
    <t>ORSE 9716</t>
  </si>
  <si>
    <t xml:space="preserve">Cantoneira aluminio 1" x 1" para arremates em revestimentos cerâmicos	</t>
  </si>
  <si>
    <t>04.01.706</t>
  </si>
  <si>
    <t>RUFOS</t>
  </si>
  <si>
    <t>94231U</t>
  </si>
  <si>
    <t>RUFO EM CHAPA DE AÇO GALVANIZADO NÚMERO 24, CORTE DE 25 CM, INCLUSO TRANSPORTE VERTICAL. AF_07/2019</t>
  </si>
  <si>
    <t>SCO-RJ CI 04.40.0250</t>
  </si>
  <si>
    <t>Cumeeira em alumínio com acabamento em verniz em 1 face e pintada em outra, trapezoidal ou ondulada, fornecimento e colocação</t>
  </si>
  <si>
    <t>04.01.710</t>
  </si>
  <si>
    <t>ACABAMENTOS PARA FORRO</t>
  </si>
  <si>
    <t>96121U</t>
  </si>
  <si>
    <t>04.01.800</t>
  </si>
  <si>
    <t>EQUIPAMENTOS E ACESSÓRIOS</t>
  </si>
  <si>
    <t>04.01.801</t>
  </si>
  <si>
    <t>CORRIMÃO</t>
  </si>
  <si>
    <t>01.ESQV.CORR.022/01 MOD</t>
  </si>
  <si>
    <t>Corrimão duplo em aço galvanizado, fixado em parede ou em guarda-corpo, inclusive pintura</t>
  </si>
  <si>
    <t>04.01.802</t>
  </si>
  <si>
    <t>BRISES</t>
  </si>
  <si>
    <t>COTAÇÃO 6</t>
  </si>
  <si>
    <t>Fornecimento de brise de alumínio,cor bege duna (ref. R85c), modelo colmeia, mal de 100mm, fabricante Refax ou similar</t>
  </si>
  <si>
    <t>COTAÇÃO 7</t>
  </si>
  <si>
    <t>Fornecimento de brise de alumínio, cor branca, modelo linear LC 100 60º, fabricante Refax ou similar</t>
  </si>
  <si>
    <t>SBC 112690 MOD</t>
  </si>
  <si>
    <t>Mão de obra para instalação de brise metálico em fachada</t>
  </si>
  <si>
    <t>04.01.803</t>
  </si>
  <si>
    <t>GUARDA-CORPO</t>
  </si>
  <si>
    <t>99841 MOD 1</t>
  </si>
  <si>
    <t>Guarda-corpo reto com fechamento em tela quadriculada ondulada, montantes em barras chatas de aço galvanizado, exceto corrimãos, inclusive pintura, conforme projeto (GC1, GC6, GC7, GC8, GC9 e Patamar Escada 2)</t>
  </si>
  <si>
    <t>99841 MOD 2</t>
  </si>
  <si>
    <t>Guarda-corpo com trechos inclinado e reto, com fechamento em tela quadriculada ondulada, montantes em barras chatas de aço galvanizado, exceto corrimãos, inclusive pintura, conforme projeto (GC2 e GC5)</t>
  </si>
  <si>
    <t>99841 MOD 3</t>
  </si>
  <si>
    <t>Guarda-corpo inclinado com fechamento em tela quadriculada ondulada, montantes em barras chatas de aço galvanizado, exceto corrimãos, inclusive pintura, conforme projeto (GC3 e GC4)</t>
  </si>
  <si>
    <t>04.01.804</t>
  </si>
  <si>
    <t>ALÇAPÕES</t>
  </si>
  <si>
    <t>CPOS 24.03.100</t>
  </si>
  <si>
    <t>Alçapão/tampa em chapa de ferro com porta cadeado</t>
  </si>
  <si>
    <t>04.01.808</t>
  </si>
  <si>
    <t>BANCADAS</t>
  </si>
  <si>
    <t>COMP. MONTADA 27</t>
  </si>
  <si>
    <t>Bancada reta em granito cinza andorinha com espessura de 2cm, inclusive saia, rodabanca e mão-francesa, conforme projeto, dimensões 174x57cm (BG1)</t>
  </si>
  <si>
    <t>COMP. MONTADA 28</t>
  </si>
  <si>
    <t>Bancada reta em granito cinza andorinha com espessura de 2cm, inclusive saia, rodabanca e mão-francesa, conforme projeto, dimensões 174x57cm (BG2)</t>
  </si>
  <si>
    <t>COMP. MONTADA 29</t>
  </si>
  <si>
    <t>Bancada reta em granito cinza andorinha com espessura de 2cm, conforme projeto, dimensões 99x17cm (BG3)</t>
  </si>
  <si>
    <t>COMP. MONTADA 30</t>
  </si>
  <si>
    <t>Bancada reta em granito cinza andorinha com espessura de 2cm, conforme projeto, dimensões 99x17cm (BG4)</t>
  </si>
  <si>
    <t>COMP. MONTADA 31</t>
  </si>
  <si>
    <t>Bancada reta em granito cinza andorinha com espessura de 2cm, inclusive saia, rodabanca e mãos-francesas, conforme projeto, dimensões 178x80cm (BG5)</t>
  </si>
  <si>
    <t>COMP. MONTADA 32</t>
  </si>
  <si>
    <t>Bancada reta em granito cinza andorinha com espessura de 2cm, inclusive saia, rodabanca e mãos-francesas, conforme projeto, dimensões 208x80cm (BG6)</t>
  </si>
  <si>
    <t>COMP. MONTADA 33</t>
  </si>
  <si>
    <t>Bancada reta em granito cinza andorinha com espessura de 2cm, inclusive saia, rodabanca e mãos-francesas, conforme projeto, dimensões 320x80cm (BG7)</t>
  </si>
  <si>
    <t>COMP. MONTADA 34</t>
  </si>
  <si>
    <t>Bancada reta em granito cinza andorinha com espessura de 2cm, inclusive saia, rodabanca e mãos-francesas, conforme projeto, dimensões 240x80cm (BG8)</t>
  </si>
  <si>
    <t>COMP. MONTADA 35</t>
  </si>
  <si>
    <t>Bancada reta em granito cinza andorinha com espessura de 2cm, inclusive saia, rodabanca e mãos-francesas, conforme projeto, dimensões 240x80cm (BG9)</t>
  </si>
  <si>
    <t>04.01.811</t>
  </si>
  <si>
    <t>LOUÇAS E METAIS DE SANITÁRIOS</t>
  </si>
  <si>
    <t>100858U</t>
  </si>
  <si>
    <t>MICTÓRIO SIFONADO LOUÇA BRANCA ? PADRÃO MÉDIO ? FORNECIMENTO E INSTALAÇÃO. AF_01/2020</t>
  </si>
  <si>
    <t>86877U</t>
  </si>
  <si>
    <t>VÁLVULA EM METAL CROMADO 1.1/2? X 1.1/2? PARA TANQUE OU LAVATÓRIO, COM OU SEM LADRÃO - FORNECIMENTO E INSTALAÇÃO. AF_01/2020</t>
  </si>
  <si>
    <t>86881U</t>
  </si>
  <si>
    <t>SIFÃO DO TIPO GARRAFA EM METAL CROMADO 1 X 1.1/2? - FORNECIMENTO E INSTALAÇÃO. AF_01/2020</t>
  </si>
  <si>
    <t>86886U</t>
  </si>
  <si>
    <t>ENGATE FLEXÍVEL EM INOX, 1/2  X 30CM - FORNECIMENTO E INSTALAÇÃO. AF_01/2020</t>
  </si>
  <si>
    <t>86901U</t>
  </si>
  <si>
    <t>CUBA DE EMBUTIR OVAL EM LOUÇA BRANCA, 35 X 50CM OU EQUIVALENTE - FORNECIMENTO E INSTALAÇÃO. AF_01/2020</t>
  </si>
  <si>
    <t>86903U</t>
  </si>
  <si>
    <t>LAVATÓRIO LOUÇA BRANCA COM COLUNA, 45 X 55CM OU EQUIVALENTE, PADRÃO MÉDIO - FORNECIMENTO E INSTALAÇÃO. AF_01/2020</t>
  </si>
  <si>
    <t>86914U</t>
  </si>
  <si>
    <t>TORNEIRA CROMADA 1/2? OU 3/4? PARA TANQUE, PADRÃO MÉDIO - FORNECIMENTO E INSTALAÇÃO. AF_01/2020</t>
  </si>
  <si>
    <t>95470U</t>
  </si>
  <si>
    <t>VASO SANITARIO SIFONADO CONVENCIONAL COM LOUÇA BRANCA, INCLUSO CONJUNTO DE LIGAÇÃO PARA BACIA SANITÁRIA AJUSTÁVEL - FORNECIMENTO E INSTALAÇÃO. AF_10/2016</t>
  </si>
  <si>
    <t>95472U</t>
  </si>
  <si>
    <t>VASO SANITARIO SIFONADO CONVENCIONAL PARA PCD SEM FURO FRONTAL COM LOUÇA BRANCA SEM ASSENTO, INCLUSO CONJUNTO DE LIGAÇÃO PARA BACIA SANITÁRIA AJUSTÁVEL - FORNECIMENTO E INSTALAÇÃO. AF_01/2020</t>
  </si>
  <si>
    <t>CPOS 43.03.720</t>
  </si>
  <si>
    <t>Torneira de mesa para lavatório, acionamento hidromecânico com alavanca, registro integrado regulador de vazão, em latão cromado</t>
  </si>
  <si>
    <t>ORSE 3692</t>
  </si>
  <si>
    <t>Torneira cromada para lavatório, DECA 1170C (Decamatic) ou similar</t>
  </si>
  <si>
    <t>04.01.812</t>
  </si>
  <si>
    <t>ACESSÓRIOS DE SANITÁRIOS</t>
  </si>
  <si>
    <t>100849 MOD</t>
  </si>
  <si>
    <t>ASSENTO SANITÁRIO PARA PCD - FORNECIMENTO E INSTALACAO</t>
  </si>
  <si>
    <t>100849U</t>
  </si>
  <si>
    <t>ASSENTO SANITÁRIO CONVENCIONAL - FORNECIMENTO E INSTALACAO. AF_01/2020</t>
  </si>
  <si>
    <t>100867U</t>
  </si>
  <si>
    <t>BARRA DE APOIO RETA, EM ACO INOX POLIDO, COMPRIMENTO 70 CM,  FIXADA NA PAREDE - FORNECIMENTO E INSTALAÇÃO. AF_01/2020</t>
  </si>
  <si>
    <t>100868U</t>
  </si>
  <si>
    <t>BARRA DE APOIO RETA, EM ACO INOX POLIDO, COMPRIMENTO 80 CM,  FIXADA NA PAREDE - FORNECIMENTO E INSTALAÇÃO. AF_01/2020</t>
  </si>
  <si>
    <t>95547U</t>
  </si>
  <si>
    <t>SABONETEIRA PLASTICA TIPO DISPENSER PARA SABONETE LIQUIDO COM RESERVATORIO 800 A 1500 ML, INCLUSO FIXAÇÃO. AF_01/2020</t>
  </si>
  <si>
    <t>ORSE 12128</t>
  </si>
  <si>
    <t>Barra de apoio, para lavatório,fixa, constituida de duas barras laterais em "U", em aço inox, d=1 1/4", Jackwal ou similar</t>
  </si>
  <si>
    <t>CJ</t>
  </si>
  <si>
    <t>ORSE 12208</t>
  </si>
  <si>
    <t xml:space="preserve">Porta papel toalha para papel interfolha 2 ou 3 dobras, injetado com a frente em plástico ABS branco, com visor frontal para controle de substituição do papel interfolha e fundo em Plástico ABS cinza.	</t>
  </si>
  <si>
    <t>ORSE 12511</t>
  </si>
  <si>
    <t>Dispenser, em plástico, para papel higiênico em rolo</t>
  </si>
  <si>
    <t>ORSE 2037</t>
  </si>
  <si>
    <t>Cabide de louça, DECA A680, branco ou similar</t>
  </si>
  <si>
    <t>04.01.870</t>
  </si>
  <si>
    <t>DE LABORATÓRIOS</t>
  </si>
  <si>
    <t>ORSE 7227 MOD</t>
  </si>
  <si>
    <t>Cuba de aço inox, dimensões 60 x 50cm, para instalação em bancada, c/ válvula cromada</t>
  </si>
  <si>
    <t>ORSE 9700</t>
  </si>
  <si>
    <t xml:space="preserve">Torneira cromada de mesa, bica móvel, para pia de cozinha, ref.1167 C50, modelo Prata, Deca ou similar	</t>
  </si>
  <si>
    <t>ORSE 9702</t>
  </si>
  <si>
    <t>Torneira cromada de parede, bica móvel, para pia de cozinha, ref.1168 C50, modelo Prata, Deca ou similar</t>
  </si>
  <si>
    <t>04.02.000</t>
  </si>
  <si>
    <t>COMUNICAÇÃO VISUAL</t>
  </si>
  <si>
    <t>04.02.103</t>
  </si>
  <si>
    <t>PLACAS ADESIVAS</t>
  </si>
  <si>
    <t>37539</t>
  </si>
  <si>
    <t>PLACA DE SINALIZACAO DE SEGURANCA CONTRA INCENDIO, FOTOLUMINESCENTE, RETANGULAR, *13 X 26* CM, EM PVC *2* MM ANTI-CHAMAS (SIMBOLOS, CORES E PICTOGRAMAS CONFORME NBR 13434)</t>
  </si>
  <si>
    <t>37556</t>
  </si>
  <si>
    <t>PLACA DE SINALIZACAO DE SEGURANCA CONTRA INCENDIO, FOTOLUMINESCENTE, QUADRADA, *20 X 20* CM, EM PVC *2* MM ANTI-CHAMAS (SIMBOLOS, CORES E PICTOGRAMAS CONFORME NBR 13434)</t>
  </si>
  <si>
    <t>37557</t>
  </si>
  <si>
    <t>PLACA DE SINALIZACAO DE SEGURANCA CONTRA INCENDIO, FOTOLUMINESCENTE, QUADRADA, *14 X 14* CM, EM PVC *2* MM ANTI-CHAMAS (SIMBOLOS, CORES E PICTOGRAMAS CONFORME NBR 13434)</t>
  </si>
  <si>
    <t>37559</t>
  </si>
  <si>
    <t>PLACA DE SINALIZACAO DE SEGURANCA CONTRA INCENDIO, FOTOLUMINESCENTE, RETANGULAR, *12 X 40* CM, EM PVC *2* MM ANTI-CHAMAS (SIMBOLOS, CORES E PICTOGRAMAS CONFORME NBR 13434)</t>
  </si>
  <si>
    <t>ORSE 11621</t>
  </si>
  <si>
    <t>Fita auto adesiva fotoluminescente "9m" l=2,5cm ou similar</t>
  </si>
  <si>
    <t>ORSE INSUMO 9475</t>
  </si>
  <si>
    <t>Adesivo indicativo de saída de fluxo de fuga, impresso no sistema digital refletivo</t>
  </si>
  <si>
    <t>SBC 202338</t>
  </si>
  <si>
    <t>PLACA TATIL BRAILLE/RELEVO ACO INOX 10x3cm CORRIMAO</t>
  </si>
  <si>
    <t>04.04.000</t>
  </si>
  <si>
    <t>PAISAGISMO</t>
  </si>
  <si>
    <t>04.04.300</t>
  </si>
  <si>
    <t>VEGETAÇÃO</t>
  </si>
  <si>
    <t>98504 MOD</t>
  </si>
  <si>
    <t>Plantio de grama esmeralda em placas</t>
  </si>
  <si>
    <t>05.00.000</t>
  </si>
  <si>
    <t>INSTALAÇÕES HIDRÁULICAS E SANITÁRIAS</t>
  </si>
  <si>
    <t>05.01.000</t>
  </si>
  <si>
    <t>ÁGUA FRIA</t>
  </si>
  <si>
    <t>05.01.200</t>
  </si>
  <si>
    <t>TUBULAÇÕES E CONEXÕES DE PVC RÍGIDO</t>
  </si>
  <si>
    <t>05.01.201</t>
  </si>
  <si>
    <t>TUBO</t>
  </si>
  <si>
    <t>89356U</t>
  </si>
  <si>
    <t>TUBO, PVC, SOLDÁVEL, DN 25MM, INSTALADO EM RAMAL OU SUB-RAMAL DE ÁGUA - FORNECIMENTO E INSTALAÇÃO. AF_12/2014</t>
  </si>
  <si>
    <t>89403U</t>
  </si>
  <si>
    <t>TUBO, PVC, SOLDÁVEL, DN 32MM, INSTALADO EM RAMAL DE DISTRIBUIÇÃO DE ÁGUA - FORNECIMENTO E INSTALAÇÃO. AF_12/2014</t>
  </si>
  <si>
    <t>89448U</t>
  </si>
  <si>
    <t>TUBO, PVC, SOLDÁVEL, DN 40MM, INSTALADO EM PRUMADA DE ÁGUA - FORNECIMENTO E INSTALAÇÃO. AF_12/2014</t>
  </si>
  <si>
    <t>89449U</t>
  </si>
  <si>
    <t>TUBO, PVC, SOLDÁVEL, DN 50MM, INSTALADO EM PRUMADA DE ÁGUA - FORNECIMENTO E INSTALAÇÃO. AF_12/2014</t>
  </si>
  <si>
    <t>89450U</t>
  </si>
  <si>
    <t>TUBO, PVC, SOLDÁVEL, DN 60MM, INSTALADO EM PRUMADA DE ÁGUA - FORNECIMENTO E INSTALAÇÃO. AF_12/2014</t>
  </si>
  <si>
    <t>89451U</t>
  </si>
  <si>
    <t>TUBO, PVC, SOLDÁVEL, DN 75MM, INSTALADO EM PRUMADA DE ÁGUA - FORNECIMENTO E INSTALAÇÃO. AF_12/2014</t>
  </si>
  <si>
    <t>05.01.202</t>
  </si>
  <si>
    <t>ADAPTADOR</t>
  </si>
  <si>
    <t>89383U</t>
  </si>
  <si>
    <t>ADAPTADOR CURTO COM BOLSA E ROSCA PARA REGISTRO, PVC, SOLDÁVEL, DN 25MM X 3/4?, INSTALADO EM RAMAL OU SUB-RAMAL DE ÁGUA - FORNECIMENTO E INSTALAÇÃO. AF_12/2014</t>
  </si>
  <si>
    <t>89436U</t>
  </si>
  <si>
    <t>ADAPTADOR CURTO COM BOLSA E ROSCA PARA REGISTRO, PVC, SOLDÁVEL, DN 32MM X 1?, INSTALADO EM RAMAL DE DISTRIBUIÇÃO DE ÁGUA - FORNECIMENTO E INSTALAÇÃO. AF_12/2014</t>
  </si>
  <si>
    <t>89572U</t>
  </si>
  <si>
    <t>ADAPTADOR CURTO COM BOLSA E ROSCA PARA REGISTRO, PVC, SOLDÁVEL, DN 40MM X 1.1/4?, INSTALADO EM PRUMADA DE ÁGUA - FORNECIMENTO E INSTALAÇÃO. AF_12/2014</t>
  </si>
  <si>
    <t>89596U</t>
  </si>
  <si>
    <t>ADAPTADOR CURTO COM BOLSA E ROSCA PARA REGISTRO, PVC, SOLDÁVEL, DN 50MM X 1.1/2?, INSTALADO EM PRUMADA DE ÁGUA - FORNECIMENTO E INSTALAÇÃO. AF_12/2014</t>
  </si>
  <si>
    <t>89613U</t>
  </si>
  <si>
    <t>ADAPTADOR CURTO COM BOLSA E ROSCA PARA REGISTRO, PVC, SOLDÁVEL, DN 75MM X 2.1/2?, INSTALADO EM PRUMADA DE ÁGUA - FORNECIMENTO E INSTALAÇÃO. AF_12/2014</t>
  </si>
  <si>
    <t>94704U</t>
  </si>
  <si>
    <t>ADAPTADOR COM FLANGE E ANEL DE VEDAÇÃO, PVC, SOLDÁVEL, DN 32 MM X 1 , INSTALADO EM RESERVAÇÃO DE ÁGUA DE EDIFICAÇÃO QUE POSSUA RESERVATÓRIO DE FIBRA/FIBROCIMENTO   FORNECIMENTO E INSTALAÇÃO. AF_06/2016</t>
  </si>
  <si>
    <t>94705U</t>
  </si>
  <si>
    <t>ADAPTADOR COM FLANGE E ANEL DE VEDAÇÃO, PVC, SOLDÁVEL, DN 40 MM X 1 1/4 , INSTALADO EM RESERVAÇÃO DE ÁGUA DE EDIFICAÇÃO QUE POSSUA RESERVATÓRIO DE FIBRA/FIBROCIMENTO   FORNECIMENTO E INSTALAÇÃO. AF_06/2016</t>
  </si>
  <si>
    <t>94706U</t>
  </si>
  <si>
    <t>ADAPTADOR COM FLANGE E ANEL DE VEDAÇÃO, PVC, SOLDÁVEL, DN 50 MM X 1 1/2 , INSTALADO EM RESERVAÇÃO DE ÁGUA DE EDIFICAÇÃO QUE POSSUA RESERVATÓRIO DE FIBRA/FIBROCIMENTO   FORNECIMENTO E INSTALAÇÃO. AF_06/2016</t>
  </si>
  <si>
    <t>94713U</t>
  </si>
  <si>
    <t>ADAPTADOR COM FLANGES LIVRES, PVC, SOLDÁVEL, DN 75 MM X 2 1/2 , INSTALADO EM RESERVAÇÃO DE ÁGUA DE EDIFICAÇÃO QUE POSSUA RESERVATÓRIO DE FIBRA/FIBROCIMENTO   FORNECIMENTO E INSTALAÇÃO. AF_06/2016</t>
  </si>
  <si>
    <t>05.01.203</t>
  </si>
  <si>
    <t>BUCHA DE REDUÇÃO</t>
  </si>
  <si>
    <t>90375 MOD 1</t>
  </si>
  <si>
    <t>BUCHA DE REDUÇÃO LONGA, PVC, SOLDÁVEL, DN 50MM X 25MM, INSTALADO EM RAMAL OU SUB-RAMAL DE ÁGUA - FORNECIMENTO E INSTALAÇÃO</t>
  </si>
  <si>
    <t>90375 MOD 2</t>
  </si>
  <si>
    <t>BUCHA DE REDUÇÃO LONGA, PVC, SOLDÁVEL, DN 50MM X 32MM, INSTALADO EM RAMAL OU SUB-RAMAL DE ÁGUA - FORNECIMENTO E INSTALAÇÃO</t>
  </si>
  <si>
    <t>90375 MOD 3</t>
  </si>
  <si>
    <t>BUCHA DE REDUÇÃO LONGA, PVC, SOLDÁVEL, DN 75MM X 50MM, INSTALADO EM RAMAL OU SUB-RAMAL DE ÁGUA - FORNECIMENTO E INSTALAÇÃO</t>
  </si>
  <si>
    <t>05.01.207</t>
  </si>
  <si>
    <t>JOELHO</t>
  </si>
  <si>
    <t>89362U</t>
  </si>
  <si>
    <t>JOELHO 90 GRAUS, PVC, SOLDÁVEL, DN 25MM, INSTALADO EM RAMAL OU SUB-RAMAL DE ÁGUA - FORNECIMENTO E INSTALAÇÃO. AF_12/2014</t>
  </si>
  <si>
    <t>89366U</t>
  </si>
  <si>
    <t>JOELHO 90 GRAUS COM BUCHA DE LATÃO, PVC, SOLDÁVEL, DN 25MM, X 3/4? INSTALADO EM RAMAL OU SUB-RAMAL DE ÁGUA - FORNECIMENTO E INSTALAÇÃO. AF_12/2014</t>
  </si>
  <si>
    <t>89413 MOD</t>
  </si>
  <si>
    <t>JOELHO DE REDUÇÃO 90 GRAUS, PVC, SOLDÁVEL, DN 32MM X 25 MM, INSTALADO EM RAMAL DE DISTRIBUIÇÃO DE ÁGUA - FORNECIMENTO E INSTALAÇÃO</t>
  </si>
  <si>
    <t>89413U</t>
  </si>
  <si>
    <t>JOELHO 90 GRAUS, PVC, SOLDÁVEL, DN 32MM, INSTALADO EM RAMAL DE DISTRIBUIÇÃO DE ÁGUA - FORNECIMENTO E INSTALAÇÃO. AF_12/2014</t>
  </si>
  <si>
    <t>89414U</t>
  </si>
  <si>
    <t>JOELHO 45 GRAUS, PVC, SOLDÁVEL, DN 32MM, INSTALADO EM RAMAL DE DISTRIBUIÇÃO DE ÁGUA - FORNECIMENTO E INSTALAÇÃO. AF_12/2014</t>
  </si>
  <si>
    <t>89497U</t>
  </si>
  <si>
    <t>JOELHO 90 GRAUS, PVC, SOLDÁVEL, DN 40MM, INSTALADO EM PRUMADA DE ÁGUA - FORNECIMENTO E INSTALAÇÃO. AF_12/2014</t>
  </si>
  <si>
    <t>89501U</t>
  </si>
  <si>
    <t>JOELHO 90 GRAUS, PVC, SOLDÁVEL, DN 50MM, INSTALADO EM PRUMADA DE ÁGUA - FORNECIMENTO E INSTALAÇÃO. AF_12/2014</t>
  </si>
  <si>
    <t>89505U</t>
  </si>
  <si>
    <t>JOELHO 90 GRAUS, PVC, SOLDÁVEL, DN 60MM, INSTALADO EM PRUMADA DE ÁGUA - FORNECIMENTO E INSTALAÇÃO. AF_12/2014</t>
  </si>
  <si>
    <t>89513U</t>
  </si>
  <si>
    <t>JOELHO 90 GRAUS, PVC, SOLDÁVEL, DN 75MM, INSTALADO EM PRUMADA DE ÁGUA - FORNECIMENTO E INSTALAÇÃO. AF_12/2014</t>
  </si>
  <si>
    <t>90373U</t>
  </si>
  <si>
    <t>JOELHO 90 GRAUS COM BUCHA DE LATÃO, PVC, SOLDÁVEL, DN 25MM, X 1/2? INSTALADO EM RAMAL OU SUB-RAMAL DE ÁGUA - FORNECIMENTO E INSTALAÇÃO. AF_12/2014</t>
  </si>
  <si>
    <t>05.01.208</t>
  </si>
  <si>
    <t>LUVA</t>
  </si>
  <si>
    <t>89378U</t>
  </si>
  <si>
    <t>LUVA, PVC, SOLDÁVEL, DN 25MM, INSTALADO EM RAMAL OU SUB-RAMAL DE ÁGUA - FORNECIMENTO E INSTALAÇÃO. AF_12/2014</t>
  </si>
  <si>
    <t>89431U</t>
  </si>
  <si>
    <t>LUVA, PVC, SOLDÁVEL, DN 32MM, INSTALADO EM RAMAL DE DISTRIBUIÇÃO DE ÁGUA - FORNECIMENTO E INSTALAÇÃO. AF_12/2014</t>
  </si>
  <si>
    <t>89532U</t>
  </si>
  <si>
    <t>LUVA DE REDUÇÃO, PVC, SOLDÁVEL, DN 32MM X 25MM, INSTALADO EM PRUMADA DE ÁGUA - FORNECIMENTO E INSTALAÇÃO. AF_12/2014</t>
  </si>
  <si>
    <t>89558U</t>
  </si>
  <si>
    <t>LUVA, PVC, SOLDÁVEL, DN 40MM, INSTALADO EM PRUMADA DE ÁGUA - FORNECIMENTO E INSTALAÇÃO. AF_12/2014</t>
  </si>
  <si>
    <t>89575U</t>
  </si>
  <si>
    <t>LUVA, PVC, SOLDÁVEL, DN 50MM, INSTALADO EM PRUMADA DE ÁGUA - FORNECIMENTO E INSTALAÇÃO. AF_12/2014</t>
  </si>
  <si>
    <t>89605U</t>
  </si>
  <si>
    <t>LUVA DE REDUÇÃO, PVC, SOLDÁVEL, DN 60MM X 50MM, INSTALADO EM PRUMADA DE ÁGUA - FORNECIMENTO E INSTALAÇÃO. AF_12/2014</t>
  </si>
  <si>
    <t>05.01.209</t>
  </si>
  <si>
    <t>TÊ</t>
  </si>
  <si>
    <t>89395U</t>
  </si>
  <si>
    <t>TE, PVC, SOLDÁVEL, DN 25MM, INSTALADO EM RAMAL OU SUB-RAMAL DE ÁGUA - FORNECIMENTO E INSTALAÇÃO. AF_12/2014</t>
  </si>
  <si>
    <t>89396U</t>
  </si>
  <si>
    <t>TÊ COM BUCHA DE LATÃO NA BOLSA CENTRAL, PVC, SOLDÁVEL, DN 25MM X 1/2?, INSTALADO EM RAMAL OU SUB-RAMAL DE ÁGUA - FORNECIMENTO E INSTALAÇÃO. AF_12/2014</t>
  </si>
  <si>
    <t>89443U</t>
  </si>
  <si>
    <t>TE, PVC, SOLDÁVEL, DN 32MM, INSTALADO EM RAMAL DE DISTRIBUIÇÃO DE ÁGUA - FORNECIMENTO E INSTALAÇÃO. AF_12/2014</t>
  </si>
  <si>
    <t>89623U</t>
  </si>
  <si>
    <t>TE, PVC, SOLDÁVEL, DN 40MM, INSTALADO EM PRUMADA DE ÁGUA - FORNECIMENTO E INSTALAÇÃO. AF_12/2014</t>
  </si>
  <si>
    <t>89625U</t>
  </si>
  <si>
    <t>TE, PVC, SOLDÁVEL, DN 50MM, INSTALADO EM PRUMADA DE ÁGUA - FORNECIMENTO E INSTALAÇÃO. AF_12/2014</t>
  </si>
  <si>
    <t>89627U</t>
  </si>
  <si>
    <t>TÊ DE REDUÇÃO, PVC, SOLDÁVEL, DN 50MM X 25MM, INSTALADO EM PRUMADA DE ÁGUA - FORNECIMENTO E INSTALAÇÃO. AF_12/2014</t>
  </si>
  <si>
    <t>89628U</t>
  </si>
  <si>
    <t>TE, PVC, SOLDÁVEL, DN 60MM, INSTALADO EM PRUMADA DE ÁGUA - FORNECIMENTO E INSTALAÇÃO. AF_12/2014</t>
  </si>
  <si>
    <t>89629U</t>
  </si>
  <si>
    <t>TE, PVC, SOLDÁVEL, DN 75MM, INSTALADO EM PRUMADA DE ÁGUA - FORNECIMENTO E INSTALAÇÃO. AF_12/2014</t>
  </si>
  <si>
    <t>89630 MOD</t>
  </si>
  <si>
    <t>TE DE REDUÇÃO, PVC, SOLDÁVEL, DN 75MM X 60MM, INSTALADO EM PRUMADA DE ÁGUA - FORNECIMENTO E INSTALAÇÃO</t>
  </si>
  <si>
    <t>89630U</t>
  </si>
  <si>
    <t>TE DE REDUÇÃO, PVC, SOLDÁVEL, DN 75MM X 50MM, INSTALADO EM PRUMADA DE ÁGUA - FORNECIMENTO E INSTALAÇÃO. AF_12/2014</t>
  </si>
  <si>
    <t>90374U</t>
  </si>
  <si>
    <t>TÊ COM BUCHA DE LATÃO NA BOLSA CENTRAL, PVC, SOLDÁVEL, DN 25MM X 3/4?, INSTALADO EM RAMAL OU SUB-RAMAL DE ÁGUA - FORNECIMENTO E INSTALAÇÃO. AF_03/2015</t>
  </si>
  <si>
    <t>05.01.500</t>
  </si>
  <si>
    <t>APARELHOS E ACESSÓRIOS SANITÁRIOS</t>
  </si>
  <si>
    <t>89987U</t>
  </si>
  <si>
    <t>REGISTRO DE GAVETA BRUTO, LATÃO, ROSCÁVEL, 3/4", COM ACABAMENTO E CANOPLA CROMADOS. FORNECIDO E INSTALADO EM RAMAL DE ÁGUA. AF_12/2014</t>
  </si>
  <si>
    <t>94495U</t>
  </si>
  <si>
    <t>REGISTRO DE GAVETA BRUTO, LATÃO, ROSCÁVEL, 1?, INSTALADO EM RESERVAÇÃO DE ÁGUA DE EDIFICAÇÃO QUE POSSUA RESERVATÓRIO DE FIBRA/FIBROCIMENTO ? FORNECIMENTO E INSTALAÇÃO. AF_06/2016</t>
  </si>
  <si>
    <t>94496U</t>
  </si>
  <si>
    <t>REGISTRO DE GAVETA BRUTO, LATÃO, ROSCÁVEL, 1 1/4?, INSTALADO EM RESERVAÇÃO DE ÁGUA DE EDIFICAÇÃO QUE POSSUA RESERVATÓRIO DE FIBRA/FIBROCIMENTO ? FORNECIMENTO E INSTALAÇÃO. AF_06/2016</t>
  </si>
  <si>
    <t>94497U</t>
  </si>
  <si>
    <t>REGISTRO DE GAVETA BRUTO, LATÃO, ROSCÁVEL, 1 1/2?, INSTALADO EM RESERVAÇÃO DE ÁGUA DE EDIFICAÇÃO QUE POSSUA RESERVATÓRIO DE FIBRA/FIBROCIMENTO ? FORNECIMENTO E INSTALAÇÃO. AF_06/2016</t>
  </si>
  <si>
    <t>94499U</t>
  </si>
  <si>
    <t>REGISTRO DE GAVETA BRUTO, LATÃO, ROSCÁVEL, 2 1/2?, INSTALADO EM RESERVAÇÃO DE ÁGUA DE EDIFICAÇÃO QUE POSSUA RESERVATÓRIO DE FIBRA/FIBROCIMENTO ? FORNECIMENTO E INSTALAÇÃO. AF_06/2016</t>
  </si>
  <si>
    <t>94794U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</si>
  <si>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</si>
  <si>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94797U</t>
  </si>
  <si>
    <t>TORNEIRA DE BOIA, ROSCÁVEL, 1?, FORNECIDA E INSTALADA EM RESERVAÇÃO DE ÁGUA. AF_06/2016</t>
  </si>
  <si>
    <t>99635U</t>
  </si>
  <si>
    <t>VÁLVULA DE DESCARGA METÁLICA, BASE 1 1/2 ", ACABAMENTO METALICO CROMADO - FORNECIMENTO E INSTALAÇÃO. AF_01/2019</t>
  </si>
  <si>
    <t>CPOS 48.03.130</t>
  </si>
  <si>
    <t>Reservatório metálico cilíndrico horizontal - capacidade de 5.000 litros</t>
  </si>
  <si>
    <t>ORSE 10041</t>
  </si>
  <si>
    <t>Chuveiro e lava-olhos de emergência e bacia em aço inox</t>
  </si>
  <si>
    <t>05.03.000</t>
  </si>
  <si>
    <t>DRENAGEM DE ÁGUAS PLUVIAIS</t>
  </si>
  <si>
    <t>05.03.100</t>
  </si>
  <si>
    <t>TUBULAÇÕES E CONEXÕES DE FERRO FUNDIDO</t>
  </si>
  <si>
    <t>05.03.114</t>
  </si>
  <si>
    <t>GRELHA HEMISFÉRICA</t>
  </si>
  <si>
    <t>ORSE 4283</t>
  </si>
  <si>
    <t>Ralo hemisférico em fº fº, tipo abacaxi Ø 100mm</t>
  </si>
  <si>
    <t>05.03.300</t>
  </si>
  <si>
    <t>TUBULAÇÕES E CONEXÕES DE PVC</t>
  </si>
  <si>
    <t>05.03.301</t>
  </si>
  <si>
    <t>89578U</t>
  </si>
  <si>
    <t>TUBO PVC, SÉRIE R, ÁGUA PLUVIAL, DN 100 MM, FORNECIDO E INSTALADO EM CONDUTORES VERTICAIS DE ÁGUAS PLUVIAIS. AF_12/2014</t>
  </si>
  <si>
    <t>89849U</t>
  </si>
  <si>
    <t>TUBO PVC, SERIE NORMAL, ESGOTO PREDIAL, DN 150 MM, FORNECIDO E INSTALADO EM SUBCOLETOR AÉREO DE ESGOTO SANITÁRIO. AF_12/2014</t>
  </si>
  <si>
    <t>05.03.305</t>
  </si>
  <si>
    <t>89584U</t>
  </si>
  <si>
    <t>JOELHO 90 GRAUS, PVC, SERIE R, ÁGUA PLUVIAL, DN 100 MM, JUNTA ELÁSTICA, FORNECIDO E INSTALADO EM CONDUTORES VERTICAIS DE ÁGUAS PLUVIAIS. AF_12/2014</t>
  </si>
  <si>
    <t>05.04.000</t>
  </si>
  <si>
    <t>ESGOTOS SANITÁRIOS</t>
  </si>
  <si>
    <t>05.04.300</t>
  </si>
  <si>
    <t>05.04.301</t>
  </si>
  <si>
    <t>89711U</t>
  </si>
  <si>
    <t>TUBO PVC, SERIE NORMAL, ESGOTO PREDIAL, DN 40 MM, FORNECIDO E INSTALADO EM RAMAL DE DESCARGA OU RAMAL DE ESGOTO SANITÁRIO. AF_12/2014</t>
  </si>
  <si>
    <t>89712U</t>
  </si>
  <si>
    <t>TUBO PVC, SERIE NORMAL, ESGOTO PREDIAL, DN 50 MM, FORNECIDO E INSTALADO EM RAMAL DE DESCARGA OU RAMAL DE ESGOTO SANITÁRIO. AF_12/2014</t>
  </si>
  <si>
    <t>89713U</t>
  </si>
  <si>
    <t>TUBO PVC, SERIE NORMAL, ESGOTO PREDIAL, DN 75 MM, FORNECIDO E INSTALADO EM RAMAL DE DESCARGA OU RAMAL DE ESGOTO SANITÁRIO. AF_12/2014</t>
  </si>
  <si>
    <t>89800U</t>
  </si>
  <si>
    <t>TUBO PVC, SERIE NORMAL, ESGOTO PREDIAL, DN 100 MM, FORNECIDO E INSTALADO EM PRUMADA DE ESGOTO SANITÁRIO OU VENTILAÇÃO. AF_12/2014</t>
  </si>
  <si>
    <t>05.04.302</t>
  </si>
  <si>
    <t>CAP</t>
  </si>
  <si>
    <t>ORSE 1535</t>
  </si>
  <si>
    <t>Cap de pvc rígido soldavel p/ esgoto, diâm = 75mm</t>
  </si>
  <si>
    <t>ORSE 1536</t>
  </si>
  <si>
    <t>Cap de pvc rígido soldavel p/ esgoto, diâm = 100mm</t>
  </si>
  <si>
    <t>05.04.304</t>
  </si>
  <si>
    <t>CURVA</t>
  </si>
  <si>
    <t>89811U</t>
  </si>
  <si>
    <t>CURVA CURTA 90 GRAUS, PVC, SERIE NORMAL, ESGOTO PREDIAL, DN 100 MM, JUNTA ELÁSTICA, FORNECIDO E INSTALADO EM PRUMADA DE ESGOTO SANITÁRIO OU VENTILAÇÃO. AF_12/2014</t>
  </si>
  <si>
    <t>05.04.305</t>
  </si>
  <si>
    <t>89724U</t>
  </si>
  <si>
    <t>JOELHO 90 GRAUS, PVC, SERIE NORMAL, ESGOTO PREDIAL, DN 40 MM, JUNTA SOLDÁVEL, FORNECIDO E INSTALADO EM RAMAL DE DESCARGA OU RAMAL DE ESGOTO SANITÁRIO. AF_12/2014</t>
  </si>
  <si>
    <t>89726U</t>
  </si>
  <si>
    <t>JOELHO 45 GRAUS, PVC, SERIE NORMAL, ESGOTO PREDIAL, DN 40 MM, JUNTA SOLDÁVEL, FORNECIDO E INSTALADO EM RAMAL DE DESCARGA OU RAMAL DE ESGOTO SANITÁRIO. AF_12/2014</t>
  </si>
  <si>
    <t>89731U</t>
  </si>
  <si>
    <t>JOELHO 90 GRAUS, PVC, SERIE NORMAL, ESGOTO PREDIAL, DN 50 MM, JUNTA ELÁSTICA, FORNECIDO E INSTALADO EM RAMAL DE DESCARGA OU RAMAL DE ESGOTO SANITÁRIO. AF_12/2014</t>
  </si>
  <si>
    <t>89732U</t>
  </si>
  <si>
    <t>JOELHO 45 GRAUS, PVC, SERIE NORMAL, ESGOTO PREDIAL, DN 50 MM, JUNTA ELÁSTICA, FORNECIDO E INSTALADO EM RAMAL DE DESCARGA OU RAMAL DE ESGOTO SANITÁRIO. AF_12/2014</t>
  </si>
  <si>
    <t>89737U</t>
  </si>
  <si>
    <t>JOELHO 90 GRAUS, PVC, SERIE NORMAL, ESGOTO PREDIAL, DN 75 MM, JUNTA ELÁSTICA, FORNECIDO E INSTALADO EM RAMAL DE DESCARGA OU RAMAL DE ESGOTO SANITÁRIO. AF_12/2014</t>
  </si>
  <si>
    <t>89739U</t>
  </si>
  <si>
    <t>JOELHO 45 GRAUS, PVC, SERIE NORMAL, ESGOTO PREDIAL, DN 75 MM, JUNTA ELÁSTICA, FORNECIDO E INSTALADO EM RAMAL DE DESCARGA OU RAMAL DE ESGOTO SANITÁRIO. AF_12/2014</t>
  </si>
  <si>
    <t>89809U</t>
  </si>
  <si>
    <t>JOELHO 90 GRAUS, PVC, SERIE NORMAL, ESGOTO PREDIAL, DN 100 MM, JUNTA ELÁSTICA, FORNECIDO E INSTALADO EM PRUMADA DE ESGOTO SANITÁRIO OU VENTILAÇÃO. AF_12/2014</t>
  </si>
  <si>
    <t>89810U</t>
  </si>
  <si>
    <t>JOELHO 45 GRAUS, PVC, SERIE NORMAL, ESGOTO PREDIAL, DN 100 MM, JUNTA ELÁSTICA, FORNECIDO E INSTALADO EM PRUMADA DE ESGOTO SANITÁRIO OU VENTILAÇÃO. AF_12/2014</t>
  </si>
  <si>
    <t>05.04.306</t>
  </si>
  <si>
    <t>JUNÇÃO</t>
  </si>
  <si>
    <t>89795 MOD</t>
  </si>
  <si>
    <t>JUNÇÃO SIMPLES, PVC, SERIE NORMAL, ESGOTO PREDIAL, DN 75 X 50 MM, JUNTA ELÁSTICA, FORNECIDO E INSTALADO EM RAMAL DE DESCARGA OU RAMAL DE ESGOTO SANITÁRIO</t>
  </si>
  <si>
    <t>89795U</t>
  </si>
  <si>
    <t>JUNÇÃO SIMPLES, PVC, SERIE NORMAL, ESGOTO PREDIAL, DN 75 X 75 MM, JUNTA ELÁSTICA, FORNECIDO E INSTALADO EM RAMAL DE DESCARGA OU RAMAL DE ESGOTO SANITÁRIO. AF_12/2014</t>
  </si>
  <si>
    <t>89834 MOD</t>
  </si>
  <si>
    <t>JUNÇÃO SIMPLES, PVC, SERIE NORMAL, ESGOTO PREDIAL, DN 100 X 50 MM, JUNTA ELÁSTICA, FORNECIDO E INSTALADO EM RAMAL DE DESCARGA OU RAMAL DE ESGOTO SANITÁRIO</t>
  </si>
  <si>
    <t>89834U</t>
  </si>
  <si>
    <t>JUNÇÃO SIMPLES, PVC, SERIE NORMAL, ESGOTO PREDIAL, DN 100 X 100 MM, JUNTA ELÁSTICA, FORNECIDO E INSTALADO EM PRUMADA DE ESGOTO SANITÁRIO OU VENTILAÇÃO. AF_12/2014</t>
  </si>
  <si>
    <t>05.04.307</t>
  </si>
  <si>
    <t>89752U</t>
  </si>
  <si>
    <t>LUVA SIMPLES, PVC, SERIE NORMAL, ESGOTO PREDIAL, DN 40 MM, JUNTA SOLDÁVEL, FORNECIDO E INSTALADO EM RAMAL DE DESCARGA OU RAMAL DE ESGOTO SANITÁRIO. AF_12/2014</t>
  </si>
  <si>
    <t>89753U</t>
  </si>
  <si>
    <t>LUVA SIMPLES, PVC, SERIE NORMAL, ESGOTO PREDIAL, DN 50 MM, JUNTA ELÁSTICA, FORNECIDO E INSTALADO EM RAMAL DE DESCARGA OU RAMAL DE ESGOTO SANITÁRIO. AF_12/2014</t>
  </si>
  <si>
    <t>89774U</t>
  </si>
  <si>
    <t>LUVA SIMPLES, PVC, SERIE NORMAL, ESGOTO PREDIAL, DN 75 MM, JUNTA ELÁSTICA, FORNECIDO E INSTALADO EM RAMAL DE DESCARGA OU RAMAL DE ESGOTO SANITÁRIO. AF_12/2014</t>
  </si>
  <si>
    <t>89821U</t>
  </si>
  <si>
    <t>LUVA SIMPLES, PVC, SERIE NORMAL, ESGOTO PREDIAL, DN 100 MM, JUNTA ELÁSTICA, FORNECIDO E INSTALADO EM PRUMADA DE ESGOTO SANITÁRIO OU VENTILAÇÃO. AF_12/2014</t>
  </si>
  <si>
    <t>05.04.309</t>
  </si>
  <si>
    <t>REDUÇÃO</t>
  </si>
  <si>
    <t>89546U</t>
  </si>
  <si>
    <t>BUCHA DE REDUÇÃO LONGA, PVC, SERIE R, ÁGUA PLUVIAL, DN 50 X 40 MM, JUNTA ELÁSTICA, FORNECIDO E INSTALADO EM RAMAL DE ENCAMINHAMENTO. AF_12/2014</t>
  </si>
  <si>
    <t>ORSE 1582</t>
  </si>
  <si>
    <t>Redução excentrica em pvc rígido soldável, para esgoto primário, diâm = 75 x 50mm</t>
  </si>
  <si>
    <t>ORSE 1584</t>
  </si>
  <si>
    <t>Redução excentrica em pvc rígido soldável, para esgoto primário, diâm = 100 x 75mm</t>
  </si>
  <si>
    <t>05.04.316</t>
  </si>
  <si>
    <t>89784U</t>
  </si>
  <si>
    <t>TE, PVC, SERIE NORMAL, ESGOTO PREDIAL, DN 50 X 50 MM, JUNTA ELÁSTICA, FORNECIDO E INSTALADO EM RAMAL DE DESCARGA OU RAMAL DE ESGOTO SANITÁRIO. AF_12/2014</t>
  </si>
  <si>
    <t>89786 MOD</t>
  </si>
  <si>
    <t>TE, PVC, SERIE NORMAL, ESGOTO PREDIAL, DN 75 X 50 MM, JUNTA ELÁSTICA, FORNECIDO E INSTALADO EM RAMAL DE DESCARGA OU RAMAL DE ESGOTO SANITÁRIO</t>
  </si>
  <si>
    <t>89786U</t>
  </si>
  <si>
    <t>TE, PVC, SERIE NORMAL, ESGOTO PREDIAL, DN 75 X 75 MM, JUNTA ELÁSTICA, FORNECIDO E INSTALADO EM RAMAL DE DESCARGA OU RAMAL DE ESGOTO SANITÁRIO. AF_12/2014</t>
  </si>
  <si>
    <t>89833 MOD</t>
  </si>
  <si>
    <t>TE, PVC, SERIE NORMAL, ESGOTO PREDIAL, DN 100 X 50 MM, JUNTA ELÁSTICA, FORNECIDO E INSTALADO EM PRUMADA DE ESGOTO SANITÁRIO OU VENTILAÇÃO.</t>
  </si>
  <si>
    <t>89833U</t>
  </si>
  <si>
    <t>TE, PVC, SERIE NORMAL, ESGOTO PREDIAL, DN 100 X 100 MM, JUNTA ELÁSTICA, FORNECIDO E INSTALADO EM PRUMADA DE ESGOTO SANITÁRIO OU VENTILAÇÃO. AF_12/2014</t>
  </si>
  <si>
    <t>05.04.317</t>
  </si>
  <si>
    <t>TERMINAL DE VENTILAÇÃO</t>
  </si>
  <si>
    <t>ORSE 1594</t>
  </si>
  <si>
    <t>Terminal de ventilação em pvc rígido soldável, para esgoto primário, diâm = 50mm</t>
  </si>
  <si>
    <t>ORSE 7594</t>
  </si>
  <si>
    <t>Terminal de ventilação em pvc rígido soldável, para esgoto primário, diâm = 75mm</t>
  </si>
  <si>
    <t>05.04.800</t>
  </si>
  <si>
    <t>ACESSÓRIOS</t>
  </si>
  <si>
    <t>89707U</t>
  </si>
  <si>
    <t>CAIXA SIFONADA, PVC, DN 100 X 100 X 50 MM, JUNTA ELÁSTICA, FORNECIDA E INSTALADA EM RAMAL DE DESCARGA OU EM RAMAL DE ESGOTO SANITÁRIO. AF_12/2014</t>
  </si>
  <si>
    <t>89708 MOD</t>
  </si>
  <si>
    <t>CAIXA SIFONADA, PVC, DN 150 X 150 X 50 MM, JUNTA ELÁSTICA, FORNECIDA E INSTALADA EM RAMAL DE DESCARGA OU EM RAMAL DE ESGOTO SANITÁRIO.</t>
  </si>
  <si>
    <t>89708U</t>
  </si>
  <si>
    <t>CAIXA SIFONADA, PVC, DN 150 X 185 X 75 MM, JUNTA ELÁSTICA, FORNECIDA E INSTALADA EM RAMAL DE DESCARGA OU EM RAMAL DE ESGOTO SANITÁRIO. AF_12/2014</t>
  </si>
  <si>
    <t>05.06.000</t>
  </si>
  <si>
    <t>SERVIÇOS DIVERSOS</t>
  </si>
  <si>
    <t>05.06.100</t>
  </si>
  <si>
    <t>05.06.102</t>
  </si>
  <si>
    <t>MECANIZADA</t>
  </si>
  <si>
    <t>90105U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</si>
  <si>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</si>
  <si>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05.06.103</t>
  </si>
  <si>
    <t>REATERRO COMPACTADO</t>
  </si>
  <si>
    <t>93378U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</si>
  <si>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</si>
  <si>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05.06.300</t>
  </si>
  <si>
    <t>CAIXA DE PASSAGEM</t>
  </si>
  <si>
    <t>05.06.301</t>
  </si>
  <si>
    <t>EM ALVENARIA</t>
  </si>
  <si>
    <t>72285U</t>
  </si>
  <si>
    <t>CAIXA DE AREIA 40X40X40CM EM ALVENARIA - EXECUÇÃO</t>
  </si>
  <si>
    <t>05.06.303</t>
  </si>
  <si>
    <t>EM CONCRETO PRÉ-MOLDADO</t>
  </si>
  <si>
    <t>11292</t>
  </si>
  <si>
    <t>TAMPAO FOFO SIMPLES COM BASE, CLASSE A15 CARGA MAX 1,5 T, 300 X 400 MM</t>
  </si>
  <si>
    <t>97906U</t>
  </si>
  <si>
    <t>CAIXA ENTERRADA HIDRÁULICA RETANGULAR, EM ALVENARIA COM BLOCOS DE CONCRETO, DIMENSÕES INTERNAS: 0,6X0,6X0,6 M PARA REDE DE ESGOTO. AF_05/2018</t>
  </si>
  <si>
    <t>98108U</t>
  </si>
  <si>
    <t>CAIXA DE GORDURA DUPLA (CAPACIDADE: 126 L), RETANGULAR, EM ALVENARIA COM BLOCOS DE CONCRETO, DIMENSÕES INTERNAS = 0,4X0,7 M, ALTURA INTERNA = 0,8 M. AF_05/2018</t>
  </si>
  <si>
    <t>98420U</t>
  </si>
  <si>
    <t>(COMPOSIÇÃO REPRESENTATIVA) POÇO DE VISITA CIRCULAR PARA ESGOTO, EM CONCRETO PRÉ-MOLDADO, DIÂMETRO INTERNO = 1,0 M, PROFUNDIDADE ATÉ 1,50 M, INCLUINDO TAMPÃO DE FERRO FUNDIDO, DIÂMETRO DE 60 CM. AF_04/2018</t>
  </si>
  <si>
    <t>98421U</t>
  </si>
  <si>
    <t>(COMPOSIÇÃO REPRESENTATIVA) POÇO DE VISITA CIRCULAR PARA ESGOTO, EM CONCRETO PRÉ-MOLDADO, DIÂMETRO INTERNO = 1,0 M, PROFUNDIDADE DE 1,50 A 2,00 M, INCLUINDO TAMPÃO DE FERRO FUNDIDO, DIÂMETRO DE 60 CM. AF_04/2018</t>
  </si>
  <si>
    <t>06.00.000</t>
  </si>
  <si>
    <t>INSTALAÇÕES ELÉTRICAS E ELETRÔNICAS</t>
  </si>
  <si>
    <t>06.01.000</t>
  </si>
  <si>
    <t>INSTALAÇÕES ELÉTRICAS</t>
  </si>
  <si>
    <t>06.01.300</t>
  </si>
  <si>
    <t>REDES EM MÉDIA E BAIXA TENSÃO</t>
  </si>
  <si>
    <t>06.01.302</t>
  </si>
  <si>
    <t>QUADRO DE FORÇA</t>
  </si>
  <si>
    <t>74131/4 MOD</t>
  </si>
  <si>
    <t>QUADRO DE DISTRIBUICAO DE ENERGIA DE SOBREPOR, EM CHAPA METALICA, PARA 18 DISJUNTORES TERMOMAGNETICOS MONOPOLARES, COM BARRAMENTO TRIFASICO E NEUTRO, FORNECIMENTO E INSTALACAO</t>
  </si>
  <si>
    <t>ORSE 10920</t>
  </si>
  <si>
    <t>QD - Quadro / Painel em chapa galvanizada e pintura eletrostática na cor bege,sem disjuntores,com ( barramentos, isolador, pafusos, conector, espelho e montagem) -1400x800x300mm</t>
  </si>
  <si>
    <t>06.01.303</t>
  </si>
  <si>
    <t>CENTRO DE DISTRIBUIÇÃO DE ILUMINAÇÃO E TOMADAS</t>
  </si>
  <si>
    <t>74131/5 MOD</t>
  </si>
  <si>
    <t>QUADRO DE DISTRIBUICAO DE ENERGIA DE SOBREPOR, EM CHAPA METALICA, PARA 28 DISJUNTORES TERMOMAGNETICOS MONOPOLARES, COM BARRAMENTO TRIFASICO E NEUTRO, FORNECIMENTO E INSTALACAO</t>
  </si>
  <si>
    <t>74131/6 MOD</t>
  </si>
  <si>
    <t>QUADRO DE DISTRIBUICAO DE ENERGIA DE SOBREPOR, EM CHAPA METALICA, PARA 30 DISJUNTORES TERMOMAGNETICOS MONOPOLARES, COM BARRAMENTO TRIFASICO E NEUTRO, FORNECIMENTO E INSTALACAO</t>
  </si>
  <si>
    <t>74131/7 MOD</t>
  </si>
  <si>
    <t>QUADRO DE DISTRIBUICAO DE ENERGIA DE SOBREPOR, EM CHAPA METALICA, PARA 36 DISJUNTORES TERMOMAGNETICOS MONOPOLARES, COM BARRAMENTO TRIFASICO E NEUTRO, FORNECIMENTO E INSTALACAO</t>
  </si>
  <si>
    <t>CPOS 37.04.290 MOD</t>
  </si>
  <si>
    <t>Quadro de distribuição universal de sobrepor, para disjuntores 56 DIN / 40 Bolt-on - 225 A - com barramento trifásico, sem disjuntores</t>
  </si>
  <si>
    <t>CPOS 37.04.300 MOD</t>
  </si>
  <si>
    <t>Quadro de distribuição universal de sobrepor, para disjuntores 70 DIN / 50 Bolt-on - 225 A - com barramento trifásico, sem disjuntores</t>
  </si>
  <si>
    <t>06.01.304</t>
  </si>
  <si>
    <t>ELETRODUTOS</t>
  </si>
  <si>
    <t>91860U</t>
  </si>
  <si>
    <t>ELETRODUTO FLEXÍVEL CORRUGADO, PEAD, DN 40 MM (1 1/4"), PARA CIRCUITOS TERMINAIS, INSTALADO EM PAREDE - FORNECIMENTO E INSTALAÇÃO. AF_12/2015</t>
  </si>
  <si>
    <t>91871U</t>
  </si>
  <si>
    <t>ELETRODUTO RÍGIDO ROSCÁVEL, PVC, DN 25 MM (3/4"), PARA CIRCUITOS TERMINAIS, INSTALADO EM PAREDE - FORNECIMENTO E INSTALAÇÃO. AF_12/2015</t>
  </si>
  <si>
    <t>93009U</t>
  </si>
  <si>
    <t>ELETRODUTO RÍGIDO ROSCÁVEL, PVC, DN 60 MM (2") - FORNECIMENTO E INSTALAÇÃO. AF_12/2015</t>
  </si>
  <si>
    <t>93011U</t>
  </si>
  <si>
    <t>ELETRODUTO RÍGIDO ROSCÁVEL, PVC, DN 85 MM (3") - FORNECIMENTO E INSTALAÇÃO. AF_12/2015</t>
  </si>
  <si>
    <t>95749U</t>
  </si>
  <si>
    <t>ELETRODUTO DE AÇO GALVANIZADO, CLASSE LEVE, DN 20 MM (3/4??), APARENTE, INSTALADO EM PAREDE - FORNECIMENTO E INSTALAÇÃO. AF_11/2016_P</t>
  </si>
  <si>
    <t>95750U</t>
  </si>
  <si>
    <t>ELETRODUTO DE AÇO GALVANIZADO, CLASSE LEVE, DN 25 MM (1??), APARENTE, INSTALADO EM PAREDE - FORNECIMENTO E INSTALAÇÃO. AF_11/2016_P</t>
  </si>
  <si>
    <t>95751U</t>
  </si>
  <si>
    <t>ELETRODUTO DE AÇO GALVANIZADO, CLASSE SEMI PESADO, DN 32 MM (1 1/4??), APARENTE, INSTALADO EM PAREDE - FORNECIMENTO E INSTALAÇÃO. AF_11/2016_P</t>
  </si>
  <si>
    <t>95752U</t>
  </si>
  <si>
    <t>ELETRODUTO DE AÇO GALVANIZADO, CLASSE SEMI PESADO, DN 40 MM (1 1/2  ), APARENTE, INSTALADO EM PAREDE - FORNECIMENTO E INSTALAÇÃO. AF_11/2016_P</t>
  </si>
  <si>
    <t>97669U</t>
  </si>
  <si>
    <t>ELETRODUTO FLEXÍVEL CORRUGADO, PEAD, DN 90 (3?) - FORNECIMENTO E INSTALAÇÃO. AF_04/2016</t>
  </si>
  <si>
    <t>CPOS 38.05.120</t>
  </si>
  <si>
    <t>Eletroduto galvanizado eletrolítico pesado 2'' - com acessórios</t>
  </si>
  <si>
    <t>06.01.305</t>
  </si>
  <si>
    <t>CABOS E FIOS (CONDUTORES)</t>
  </si>
  <si>
    <t>91926U</t>
  </si>
  <si>
    <t>CABO DE COBRE FLEXÍVEL ISOLADO, 2,5 MM², ANTI-CHAMA 450/750 V, PARA CIRCUITOS TERMINAIS - FORNECIMENTO E INSTALAÇÃO. AF_12/2015</t>
  </si>
  <si>
    <t>91928U</t>
  </si>
  <si>
    <t>CABO DE COBRE FLEXÍVEL ISOLADO, 4 MM², ANTI-CHAMA 450/750 V, PARA CIRCUITOS TERMINAIS - FORNECIMENTO E INSTALAÇÃO. AF_12/2015</t>
  </si>
  <si>
    <t>91930U</t>
  </si>
  <si>
    <t>CABO DE COBRE FLEXÍVEL ISOLADO, 6 MM², ANTI-CHAMA 450/750 V, PARA CIRCUITOS TERMINAIS - FORNECIMENTO E INSTALAÇÃO. AF_12/2015</t>
  </si>
  <si>
    <t>92980U</t>
  </si>
  <si>
    <t>CABO DE COBRE FLEXÍVEL ISOLADO, 10 MM², ANTI-CHAMA 0,6/1,0 KV, PARA DISTRIBUIÇÃO - FORNECIMENTO E INSTALAÇÃO. AF_12/2015</t>
  </si>
  <si>
    <t>ORSE 4005</t>
  </si>
  <si>
    <t>Cabo de cobre isolado EPR ou XLPE 6,0mm², 0,6/1kv / 90º C</t>
  </si>
  <si>
    <t>ORSE 7916</t>
  </si>
  <si>
    <t>Cabo de cobre isolado em EPR flexível unipolar 35mm² - 0,6Kv/1Kv/90°</t>
  </si>
  <si>
    <t>ORSE 7917</t>
  </si>
  <si>
    <t>Cabo de cobre isolado em EPR flexível unipolar 50mm² - 0,6Kv/1Kv/90°</t>
  </si>
  <si>
    <t>ORSE 8070</t>
  </si>
  <si>
    <t>Cabo de cobre isolado em EPR flexível unipolar 25mm² - 0,6Kv/1Kv/90°</t>
  </si>
  <si>
    <t>ORSE 8073</t>
  </si>
  <si>
    <t>Cabo de cobre isolado em EPR flexível unipolar 185mm² - 0,6Kv/1Kv/90°</t>
  </si>
  <si>
    <t>ORSE 9204</t>
  </si>
  <si>
    <t>Cabo de cobre isolado em EPR flexível unipolar 16mm² - 0,6Kv/1Kv/90°</t>
  </si>
  <si>
    <t>ORSE 9205</t>
  </si>
  <si>
    <t>Cabo de cobre isolado em EPR flexível unipolar 10mm² - 0,6Kv/1Kv/90°</t>
  </si>
  <si>
    <t>06.01.306</t>
  </si>
  <si>
    <t>CAIXAS DE PASSAGEM</t>
  </si>
  <si>
    <t>100556U</t>
  </si>
  <si>
    <t>CAIXA DE PASSAGEM PARA TELEFONE 15X15X10CM (SOBREPOR), FORNECIMENTO E INSTALACAO. AF_11/2019</t>
  </si>
  <si>
    <t>92866U</t>
  </si>
  <si>
    <t>CAIXA SEXTAVADA 3" X 3", METÁLICA, INSTALADA EM LAJE - FORNECIMENTO E INSTALAÇÃO. AF_12/2015</t>
  </si>
  <si>
    <t>92868U</t>
  </si>
  <si>
    <t>CAIXA RETANGULAR 4" X 2" MÉDIA (1,30 M DO PISO), METÁLICA, INSTALADA EM PAREDE - FORNECIMENTO E INSTALAÇÃO. AF_12/2015</t>
  </si>
  <si>
    <t>95778U</t>
  </si>
  <si>
    <t>CONDULETE DE ALUMÍNIO, TIPO C, PARA ELETRODUTO DE AÇO GALVANIZADO DN 20 MM (3/4), APARENTE - FORNECIMENTO E INSTALAÇÃO. AF_11/2016_P</t>
  </si>
  <si>
    <t>95779U</t>
  </si>
  <si>
    <t>CONDULETE DE ALUMÍNIO, TIPO E, PARA ELETRODUTO DE AÇO GALVANIZADO DN 20 MM (3/4), APARENTE - FORNECIMENTO E INSTALAÇÃO. AF_11/2016_P</t>
  </si>
  <si>
    <t>95781U</t>
  </si>
  <si>
    <t>CONDULETE DE ALUMÍNIO, TIPO C, PARA ELETRODUTO DE AÇO GALVANIZADO DN 25 MM (1), APARENTE - FORNECIMENTO E INSTALAÇÃO. AF_11/2016_P</t>
  </si>
  <si>
    <t>95787U</t>
  </si>
  <si>
    <t>CONDULETE DE ALUMÍNIO, TIPO LR, PARA ELETRODUTO DE AÇO GALVANIZADO DN 20 MM (3/4), APARENTE - FORNECIMENTO E INSTALAÇÃO. AF_11/2016_P</t>
  </si>
  <si>
    <t>95789U</t>
  </si>
  <si>
    <t>CONDULETE DE ALUMÍNIO, TIPO LR, PARA ELETRODUTO DE AÇO GALVANIZADO DN 25 MM (1), APARENTE - FORNECIMENTO E INSTALAÇÃO. AF_11/2016_P</t>
  </si>
  <si>
    <t>95795U</t>
  </si>
  <si>
    <t>CONDULETE DE ALUMÍNIO, TIPO T, PARA ELETRODUTO DE AÇO GALVANIZADO DN 20 MM (3/4), APARENTE - FORNECIMENTO E INSTALAÇÃO. AF_11/2016_P</t>
  </si>
  <si>
    <t>95796U</t>
  </si>
  <si>
    <t>CONDULETE DE ALUMÍNIO, TIPO T, PARA ELETRODUTO DE AÇO GALVANIZADO DN 25 MM (1), APARENTE - FORNECIMENTO E INSTALAÇÃO. AF_11/2016_P</t>
  </si>
  <si>
    <t>95801U</t>
  </si>
  <si>
    <t>CONDULETE DE ALUMÍNIO, TIPO X, PARA ELETRODUTO DE AÇO GALVANIZADO DN 20 MM (3/4), APARENTE - FORNECIMENTO E INSTALAÇÃO. AF_11/2016_P</t>
  </si>
  <si>
    <t>95802U</t>
  </si>
  <si>
    <t>CONDULETE DE ALUMÍNIO, TIPO X, PARA ELETRODUTO DE AÇO GALVANIZADO DN 25 MM (1), APARENTE - FORNECIMENTO E INSTALAÇÃO. AF_11/2016_P</t>
  </si>
  <si>
    <t>97886U</t>
  </si>
  <si>
    <t>CAIXA ENTERRADA ELÉTRICA RETANGULAR, EM ALVENARIA COM TIJOLOS CERÂMICOS MACIÇOS, FUNDO COM BRITA, DIMENSÕES INTERNAS: 0,3X0,3X0,3 M. AF_05/2018</t>
  </si>
  <si>
    <t>97889U</t>
  </si>
  <si>
    <t>CAIXA ENTERRADA ELÉTRICA RETANGULAR, EM ALVENARIA COM TIJOLOS CERÂMICOS MACIÇOS, FUNDO COM BRITA, DIMENSÕES INTERNAS: 0,8X0,8X0,6 M. AF_05/2018</t>
  </si>
  <si>
    <t>06.01.308</t>
  </si>
  <si>
    <t>DISJUNTORES</t>
  </si>
  <si>
    <t>74130/8U</t>
  </si>
  <si>
    <t>DISJUNTOR TERMOMAGNETICO TRIPOLAR EM CAIXA MOLDADA 300 A 400A 600V, FORNECIMENTO E INSTALACAO</t>
  </si>
  <si>
    <t>93655U</t>
  </si>
  <si>
    <t>DISJUNTOR MONOPOLAR TIPO DIN, CORRENTE NOMINAL DE 20A - FORNECIMENTO E INSTALAÇÃO. AF_04/2016</t>
  </si>
  <si>
    <t>93656U</t>
  </si>
  <si>
    <t>DISJUNTOR MONOPOLAR TIPO DIN, CORRENTE NOMINAL DE 25A - FORNECIMENTO E INSTALAÇÃO. AF_04/2016</t>
  </si>
  <si>
    <t>93659 MOD</t>
  </si>
  <si>
    <t>DISJUNTOR MONOPOLAR TIPO DIN, CORRENTE NOMINAL DE 63A - FORNECIMENTO E INSTALAÇÃO</t>
  </si>
  <si>
    <t>93659U</t>
  </si>
  <si>
    <t>DISJUNTOR MONOPOLAR TIPO DIN, CORRENTE NOMINAL DE 50A - FORNECIMENTO E INSTALAÇÃO. AF_04/2016</t>
  </si>
  <si>
    <t>93668U</t>
  </si>
  <si>
    <t>DISJUNTOR TRIPOLAR TIPO DIN, CORRENTE NOMINAL DE 16A - FORNECIMENTO E INSTALAÇÃO. AF_04/2016</t>
  </si>
  <si>
    <t>93671U</t>
  </si>
  <si>
    <t>DISJUNTOR TRIPOLAR TIPO DIN, CORRENTE NOMINAL DE 32A - FORNECIMENTO E INSTALAÇÃO. AF_04/2016</t>
  </si>
  <si>
    <t>93672U</t>
  </si>
  <si>
    <t>DISJUNTOR TRIPOLAR TIPO DIN, CORRENTE NOMINAL DE 40A - FORNECIMENTO E INSTALAÇÃO. AF_04/2016</t>
  </si>
  <si>
    <t>93673 MOD</t>
  </si>
  <si>
    <t>DISJUNTOR TRIPOLAR TIPO DIN, CORRENTE NOMINAL DE 63A - FORNECIMENTO E INSTALAÇÃO</t>
  </si>
  <si>
    <t>ORSE</t>
  </si>
  <si>
    <t>Disjuntor bipolar DR 25 A - Dispositivo residual diferencial, tipo AC, 30MA, ref.5SM1 312-OMB, Siemens ou similar</t>
  </si>
  <si>
    <t>ORSE 8078</t>
  </si>
  <si>
    <t>Disjuntor termomagnetico tripolar 125 A, padrão DIN (Europeu - linha branca), 10KA</t>
  </si>
  <si>
    <t>ORSE 8910</t>
  </si>
  <si>
    <t>Disjuntor tripolar 630 A com caixa moldada, 30kA</t>
  </si>
  <si>
    <t>ORSE 9004</t>
  </si>
  <si>
    <t xml:space="preserve">Disjuntor termomagnetico tripolar 80 A, padrão DIN (Europeu - linha branca)	</t>
  </si>
  <si>
    <t>ORSE 9690</t>
  </si>
  <si>
    <t>Disjuntor termomagnético tripolar 160 A com caixa moldada 10 kA</t>
  </si>
  <si>
    <t>06.01.309</t>
  </si>
  <si>
    <t>LEITOS</t>
  </si>
  <si>
    <t>02.INEL.ELCA.002/02</t>
  </si>
  <si>
    <t>ELETROCALHA LISA OU PERFURADA EM AÇO GALVANIZADO, LARGURA 100MM E ALTURA 50MM, INCLUSIVE EMENDA E FIXAÇÃO - FORNECIMENTO E INSTALAÇÃO</t>
  </si>
  <si>
    <t>02.INEL.ELCA.016/02</t>
  </si>
  <si>
    <t>CURVA HORIZONTAL 90º PARA ELETROCALHA, LISA OU PERFURADA EM AÇO GALVANIZADO, LARGURA DE 100MM E ALTURA DE 50MM - FORNECIMENTO E INSTALAÇÃO</t>
  </si>
  <si>
    <t>ORSE 4532</t>
  </si>
  <si>
    <t>Curva de inversão 100x50 mm</t>
  </si>
  <si>
    <t>ORSE 724</t>
  </si>
  <si>
    <t>Fornecimento e instalação de saída horizontal para eletroduto 1" (ref. vl 33 valemam ou similar)</t>
  </si>
  <si>
    <t>ORSE 725</t>
  </si>
  <si>
    <t>Fornecimento e instalação de saída horizontal para eletroduto 1 1/2" ou 1 1/4" (ref. vl 33 valemam ou similar)</t>
  </si>
  <si>
    <t>ORSE 760</t>
  </si>
  <si>
    <t>Fornecimento e instalação de saída horizontal para eletroduto 2" (ref. vl 33 ge valemam ou similar)</t>
  </si>
  <si>
    <t>06.01.312</t>
  </si>
  <si>
    <t>PROTEÇÃO CONTRA SURTOS</t>
  </si>
  <si>
    <t>ORSE 9041 MOD 1</t>
  </si>
  <si>
    <t>Dispositivo de proteção contra surto de tensão DPS monopolar 12kA - 275v</t>
  </si>
  <si>
    <t>ORSE 9041 MOD 2</t>
  </si>
  <si>
    <t>Dispositivo de proteção contra surto de tensão DPS monopolar 60kA - 275v</t>
  </si>
  <si>
    <t>06.01.313</t>
  </si>
  <si>
    <t>NO-BREAK</t>
  </si>
  <si>
    <t>COTAÇÃO 1</t>
  </si>
  <si>
    <t>Fornecimento de Nobreak (UPS) online trifásico, 20kVA/18kW, tensão de entrada de 380V, tensão de saída de 380V, fp de saída de 0,9, autonomia máxima de 54min com 25% de carga com baterias internas. Ref.: Keor T 20kVA de fabricação LEGRAND</t>
  </si>
  <si>
    <t>COTAÇÃO 2</t>
  </si>
  <si>
    <t>Fornecimento de Nobreak (UPS) online trifásico, 30kVA/27kW, tensão de entrada de 380V, tensão de saída de 380V, fp de saída de 0,9, autonomia máxima de 1h11min para 25% de carga com baterias internas. Ref.: Keor T 30kVA de fabricação LEGRAND</t>
  </si>
  <si>
    <t>CPOS 69.06.2X0 MOD</t>
  </si>
  <si>
    <t>Instalação de sistema ininterrupto de energia, trifásico online</t>
  </si>
  <si>
    <t>06.01.314</t>
  </si>
  <si>
    <t>CHAVES COMUTADORAS</t>
  </si>
  <si>
    <t>ORSE 3808</t>
  </si>
  <si>
    <t>Comutador de 3 posições</t>
  </si>
  <si>
    <t>06.01.400</t>
  </si>
  <si>
    <t>ILUMINAÇÃO E TOMADAS</t>
  </si>
  <si>
    <t>06.01.401</t>
  </si>
  <si>
    <t>LUMINÁRIAS</t>
  </si>
  <si>
    <t>97587U</t>
  </si>
  <si>
    <t>LUMINÁRIA TIPO CALHA, DE EMBUTIR, COM 2 LÂMPADAS FLUORESCENTES DE 14 W, COM REATOR DE PARTIDA RÁPIDA - FORNECIMENTO E INSTALAÇÃO. AF_02/2020</t>
  </si>
  <si>
    <t>97599U</t>
  </si>
  <si>
    <t>LUMINÁRIA DE EMERGÊNCIA, COM 30 LÂMPADAS LED DE 2 W, SEM REATOR - FORNECIMENTO E INSTALAÇÃO. AF_02/2020</t>
  </si>
  <si>
    <t>ORSE 12807 MOD</t>
  </si>
  <si>
    <t>Refletor LED, 100W (2x50W), Módulo DC com DPS, 90°, 5000K, 150 lumens/W, autovolt, em alumínio na cor branca. Ref.: Refletor Modular 100W da G-Light</t>
  </si>
  <si>
    <t>06.01.403</t>
  </si>
  <si>
    <t>INTERRUPTORES</t>
  </si>
  <si>
    <t>91952U</t>
  </si>
  <si>
    <t>INTERRUPTOR SIMPLES (1 MÓDULO), 10A/250V, SEM SUPORTE E SEM PLACA - FORNECIMENTO E INSTALAÇÃO. AF_12/2015</t>
  </si>
  <si>
    <t>91954U</t>
  </si>
  <si>
    <t>INTERRUPTOR PARALELO (1 MÓDULO), 10A/250V, SEM SUPORTE E SEM PLACA - FORNECIMENTO E INSTALAÇÃO. AF_12/2015</t>
  </si>
  <si>
    <t>97597U</t>
  </si>
  <si>
    <t>SENSOR DE PRESENÇA COM FOTOCÉLULA, FIXAÇÃO EM TETO - FORNECIMENTO E INSTALAÇÃO. AF_02/2020</t>
  </si>
  <si>
    <t>06.01.404</t>
  </si>
  <si>
    <t>TOMADAS</t>
  </si>
  <si>
    <t>40.04.140</t>
  </si>
  <si>
    <t>Tomada 3P+T de 32 A, blindada industrial de sobrepor negativa</t>
  </si>
  <si>
    <t>91994U</t>
  </si>
  <si>
    <t>TOMADA MÉDIA DE EMBUTIR (1 MÓDULO), 2P+T 10 A, SEM SUPORTE E SEM PLACA - FORNECIMENTO E INSTALAÇÃO. AF_12/2015</t>
  </si>
  <si>
    <t>91995U</t>
  </si>
  <si>
    <t>TOMADA MÉDIA DE EMBUTIR (1 MÓDULO), 2P+T 20 A, SEM SUPORTE E SEM PLACA - FORNECIMENTO E INSTALAÇÃO. AF_12/2015</t>
  </si>
  <si>
    <t>06.01.501</t>
  </si>
  <si>
    <t>CAPTOR</t>
  </si>
  <si>
    <t>11270</t>
  </si>
  <si>
    <t>ABRACADEIRA DE LATAO PARA FIXACAO DE CABO PARA-RAIO, DIMENSOES 32 X 24 X 24 MM</t>
  </si>
  <si>
    <t>1813</t>
  </si>
  <si>
    <t>CURVA 90 GRAUS DE FERRO GALVANIZADO, COM ROSCA BSP FEMEA, DE 3/4"</t>
  </si>
  <si>
    <t>6305</t>
  </si>
  <si>
    <t>TE DE REDUCAO DE FERRO GALVANIZADO, COM ROSCA BSP, DE 2" X 1"</t>
  </si>
  <si>
    <t>765</t>
  </si>
  <si>
    <t>BUCHA DE REDUCAO DE FERRO GALVANIZADO, COM ROSCA BSP, DE 1" X 3/4"</t>
  </si>
  <si>
    <t>96987 MOD</t>
  </si>
  <si>
    <t>BASE METÁLICA PARA MASTRO 2"  PARA SPDA - FORNECIMENTO E INSTALAÇÃO</t>
  </si>
  <si>
    <t>96988 MOD</t>
  </si>
  <si>
    <t>MASTRO 2"  PARA SPDA - FORNECIMENTO E INSTALAÇÃO.</t>
  </si>
  <si>
    <t>96989U</t>
  </si>
  <si>
    <t>CAPTOR TIPO FRANKLIN PARA SPDA - FORNECIMENTO E INSTALAÇÃO. AF_12/2017</t>
  </si>
  <si>
    <t>97054U</t>
  </si>
  <si>
    <t>INSTALAÇÃO DE SINALIZADOR NOTURNO LED. AF_11/2017</t>
  </si>
  <si>
    <t>CPOS 42.01.098</t>
  </si>
  <si>
    <t>Captor tipo terminal aéreo, h= 600 mm, diâmetro de 3/8´ galvanizado a fogo</t>
  </si>
  <si>
    <t>ORSE INSUMO 9482</t>
  </si>
  <si>
    <t>Conjunto de estais 2" para mastro d=2" (pára-raio)</t>
  </si>
  <si>
    <t>06.01.502</t>
  </si>
  <si>
    <t>CONECTORES E TERMINAIS</t>
  </si>
  <si>
    <t>160312/IOPES</t>
  </si>
  <si>
    <t>Kit completo para solda Exotérmica (Molde HCL 5/8" Ref: TEL905611 / Cartucho n° 115 Ref: TEL 909115 / Alicate Z 201 Ref: TEL 998201), marca de referência Termotécnica ou equivalente</t>
  </si>
  <si>
    <t>und</t>
  </si>
  <si>
    <t>06.01.504</t>
  </si>
  <si>
    <t>CABOS DE DESCIDA</t>
  </si>
  <si>
    <t>ORSE INSUMO 11486</t>
  </si>
  <si>
    <t>Barra de aço redonda re-bar3/8" x 3,00m</t>
  </si>
  <si>
    <t>06.01.506</t>
  </si>
  <si>
    <t>ELETRODO DA TERRA</t>
  </si>
  <si>
    <t>96985U</t>
  </si>
  <si>
    <t>HASTE DE ATERRAMENTO 5/8  PARA SPDA - FORNECIMENTO E INSTALAÇÃO. AF_12/2017</t>
  </si>
  <si>
    <t>06.01.507</t>
  </si>
  <si>
    <t>CAIXA DE INSPEÇÃO DE ATERRAMENTO</t>
  </si>
  <si>
    <t>06.01.508</t>
  </si>
  <si>
    <t>CORDOALHA DE COBRE</t>
  </si>
  <si>
    <t>96971 MOD</t>
  </si>
  <si>
    <t>CORDOALHA DE COBRE NU 16 MM², ENTERRADA, SEM ISOLADOR - FORNECIMENTO E INSTALAÇÃO</t>
  </si>
  <si>
    <t>96973 MOD 2</t>
  </si>
  <si>
    <t>CORDOALHA DE COBRE NU 35 MM², ENTERRADA, SEM ISOLADOR - FORNECIMENTO E INSTALAÇÃO</t>
  </si>
  <si>
    <t>96977U</t>
  </si>
  <si>
    <t>CORDOALHA DE COBRE NU 50 MM², ENTERRADA, SEM ISOLADOR - FORNECIMENTO E INSTALAÇÃO. AF_12/2017</t>
  </si>
  <si>
    <t>06.01.509</t>
  </si>
  <si>
    <t>CAIXAS DE EQUIPOTENCIALIZAÇÃO</t>
  </si>
  <si>
    <t>ORSE 9051</t>
  </si>
  <si>
    <t>Caixa de equalização p/aterramento 20x20x10cm de sobrepor p/11 terminais de pressão c/barramento</t>
  </si>
  <si>
    <t>06.01.510</t>
  </si>
  <si>
    <t>ORSE 10694</t>
  </si>
  <si>
    <t>Conector em latão tipo minigar para cabos 16 - 50 mm² (SPDA)</t>
  </si>
  <si>
    <t>ORSE 11132</t>
  </si>
  <si>
    <t>Presilha de latão, L=20mm, para fixação de cabos de cobre, furo d=5mm, para cabos 35mm² a 50mm², ref:TEL-744 ou similar (SPDA)</t>
  </si>
  <si>
    <t>ORSE 7904</t>
  </si>
  <si>
    <t>Clips 3/8" para haste de aterramento galvanizada</t>
  </si>
  <si>
    <t>06.01.511</t>
  </si>
  <si>
    <t>LAUDO DE SPDA</t>
  </si>
  <si>
    <t>SBC 78850</t>
  </si>
  <si>
    <t>LAUDO DE RESISTIVIDADE DE SOLO PARA ATERRAMENTO</t>
  </si>
  <si>
    <t>06.09.000</t>
  </si>
  <si>
    <t>SISTEMA DE CABEAMENTO ESTRUTURADO</t>
  </si>
  <si>
    <t>06.09.001</t>
  </si>
  <si>
    <t>HUB</t>
  </si>
  <si>
    <t>ORSE INSUMO 13510</t>
  </si>
  <si>
    <t>Fornecimento de Switch 24 portas Gerenciável POE 10/100 /1000 + 4SFP</t>
  </si>
  <si>
    <t>ORSE 12791 MOD</t>
  </si>
  <si>
    <t>Instalação de Switch 24 portas Gerenciável POE 10/100 /1000 + 4SFP</t>
  </si>
  <si>
    <t>06.09.002</t>
  </si>
  <si>
    <t>PAINEL DE DISTRIBUIÇÃO</t>
  </si>
  <si>
    <t>98302U</t>
  </si>
  <si>
    <t>PATCH PANEL 24 PORTAS, CATEGORIA 6 - FORNECIMENTO E INSTALAÇÃO. AF_11/2019</t>
  </si>
  <si>
    <t>ORSE 12781 MOD</t>
  </si>
  <si>
    <t>Rack de pedestal, padrão 19", estrutura em aço martelado, possuir ventilação forçada, porta em acrílico transparente, sistema de chave e fechadura, colunas de 2° plano, possuir laterais e traseira removíveis, possuir conjunto de porcas e parafusos para fixação, possuir uma régua com 12 tomadas (universais 2P+T, 16A/250V) polarização NEMA 5/15, acompanhamento de duas bandejas (uma fixa e outra móvel) altura de 42U's</t>
  </si>
  <si>
    <t>ORSE 8362</t>
  </si>
  <si>
    <t>Fornecimento e montagem de guia de cabos horizontais fechado de corpo de aço sae 1020, prof=40mm</t>
  </si>
  <si>
    <t>06.09.003</t>
  </si>
  <si>
    <t>CONVERSOR ÓTICO</t>
  </si>
  <si>
    <t>ORSE 11307</t>
  </si>
  <si>
    <t>Distribuidor interno óptico - D.I.O</t>
  </si>
  <si>
    <t>06.09.004</t>
  </si>
  <si>
    <t>CABOS EM PAR TRANÇADO</t>
  </si>
  <si>
    <t>98297U</t>
  </si>
  <si>
    <t>CABO ELETRÔNICO CATEGORIA 6, INSTALADO EM EDIFICAÇÃO INSTITUCIONAL - FORNECIMENTO E INSTALAÇÃO. AF_11/2019</t>
  </si>
  <si>
    <t>ORSE 8645</t>
  </si>
  <si>
    <t>Cabo telefonico CTP-APL-G 50/50P</t>
  </si>
  <si>
    <t>06.09.005</t>
  </si>
  <si>
    <t>CABOS DE FIBRA ÓTICAS</t>
  </si>
  <si>
    <t>ORSE 8690</t>
  </si>
  <si>
    <t>Cabo de fibra ótica de 6 vias</t>
  </si>
  <si>
    <t>SBC INSUMO 237</t>
  </si>
  <si>
    <t>FIBRA OPTICA - SERVICOS DE FUSAO EM FIBRA OPTICA</t>
  </si>
  <si>
    <t>06.09.006</t>
  </si>
  <si>
    <t>CABOS DE CONEXÃO</t>
  </si>
  <si>
    <t>ORSE 10268</t>
  </si>
  <si>
    <t>Fornecimento e instalação de patch cords cat.6 c/2,50m</t>
  </si>
  <si>
    <t>06.09.007</t>
  </si>
  <si>
    <t>98307U</t>
  </si>
  <si>
    <t>TOMADA DE REDE RJ45 - FORNECIMENTO E INSTALAÇÃO. AF_11/2019</t>
  </si>
  <si>
    <t>ORSE INSUMO 10322</t>
  </si>
  <si>
    <t>Certificação de rede cabeamento estruturado</t>
  </si>
  <si>
    <t>06.09.008</t>
  </si>
  <si>
    <t>CAIXAS PARA TOMADAS</t>
  </si>
  <si>
    <t>06.09.009</t>
  </si>
  <si>
    <t>ELETRODUTOS (INCLUSIVE ACESSÓRIOS DE CONEXÃO, SUPORTE E FIXAÇÃO)</t>
  </si>
  <si>
    <t>91872U</t>
  </si>
  <si>
    <t>ELETRODUTO RÍGIDO ROSCÁVEL, PVC, DN 32 MM (1"), PARA CIRCUITOS TERMINAIS, INSTALADO EM PAREDE - FORNECIMENTO E INSTALAÇÃO. AF_12/2015</t>
  </si>
  <si>
    <t>95782U</t>
  </si>
  <si>
    <t>CONDULETE DE ALUMÍNIO, TIPO E, ELETRODUTO DE AÇO GALVANIZADO DN 25 MM (1), APARENTE - FORNECIMENTO E INSTALAÇÃO. AF_11/2016_P</t>
  </si>
  <si>
    <t>06.09.011</t>
  </si>
  <si>
    <t>ELETROCALHAS (INCLUSIVE ACESSÓRIOS DE CONEXÃO, SUPORTE E FIXAÇÃO)</t>
  </si>
  <si>
    <t>02.INEL.ELCA.001/01</t>
  </si>
  <si>
    <t>ELETROCALHA LISA OU PERFURADA EM AÇO GALVANIZADO, LARGURA 50MM E ALTURA 50MM, INCLUSIVE EMENDA E FIXAÇÃO - FORNECIMENTO E INSTALAÇÃO</t>
  </si>
  <si>
    <t>02.INEL.ELCA.023/02</t>
  </si>
  <si>
    <t>TÊ HORIZONTAL 90º, PARA ELETROCALHA, LISA OU PERFURADA EM AÇO GALVANIZADO, LARGURA DE 100MM E ALTURA DE 50MM - FORNECIMENTO E INSTALAÇÃO</t>
  </si>
  <si>
    <t>ORSE 11831</t>
  </si>
  <si>
    <t xml:space="preserve">Redução concêntrica 100 x 50mm para eletrocalha metálica (ref. mopa ou similar)	</t>
  </si>
  <si>
    <t>06.10.000</t>
  </si>
  <si>
    <t>06.10.100</t>
  </si>
  <si>
    <t>06.10.102</t>
  </si>
  <si>
    <t>06.10.103</t>
  </si>
  <si>
    <t>06.10.300</t>
  </si>
  <si>
    <t>73749/2U</t>
  </si>
  <si>
    <t>CAIXA ENTERRADA PARA INSTALACOES TELEFONICAS TIPO R2 1,07X0,52X0,50M EM BLOCOS DE CONCRETO ESTRUTURAL</t>
  </si>
  <si>
    <t>84796U</t>
  </si>
  <si>
    <t>TAMPAO FOFO P/ CAIXA R2 PADRAO TELEBRAS COMPLETO - FORNECIMENTO E INSTALACAO</t>
  </si>
  <si>
    <t>07.00.000</t>
  </si>
  <si>
    <t>INSTALAÇÕES MECÂNICAS E DE UTILIDADES</t>
  </si>
  <si>
    <t>07.01.000</t>
  </si>
  <si>
    <t>ELEVADORES</t>
  </si>
  <si>
    <t>COTAÇÃO 9</t>
  </si>
  <si>
    <t>Elevador de uso restrito, conforme projeto e especificações, fornecimento e instalação</t>
  </si>
  <si>
    <t>07.02.000</t>
  </si>
  <si>
    <t>AR CONDICIONADO CENTRAL</t>
  </si>
  <si>
    <t>07.02.200</t>
  </si>
  <si>
    <t>CONDICIONADORES</t>
  </si>
  <si>
    <t>39556</t>
  </si>
  <si>
    <t>AR CONDICIONADO SPLIT ON/OFF, CASSETE (TETO), 18000 BTUS/H, CICLO QUENTE/FRIO, 60 HZ, CLASSIFICACAO ENERGETICA C - SELO PROCEL, GAS HFC, CONTROLE S/ FIO</t>
  </si>
  <si>
    <t>39557</t>
  </si>
  <si>
    <t>AR CONDICIONADO SPLIT ON/OFF, CASSETE (TETO), 24000 BTUS/H, CICLO QUENTE/FRIO, 60 HZ, CLASSIFICACAO ENERGETICA C - SELO PROCEL, GAS HFC, CONTROLE S/ FIO</t>
  </si>
  <si>
    <t>39559</t>
  </si>
  <si>
    <t>AR CONDICIONADO SPLIT ON/OFF, CASSETE (TETO), 36000 BTUS/H, CICLO QUENTE/FRIO, 60 HZ, CLASSIFICACAO ENERGETICA A - SELO PROCEL, GAS HFC, CONTROLE S/ FIO</t>
  </si>
  <si>
    <t>42424</t>
  </si>
  <si>
    <t>AR CONDICIONADO SPLIT INVERTER, HI-WALL (PAREDE), 9000 BTU/H, CICLO FRIO, 60HZ, CLASSIFICACAO A (SELO PROCEL), GAS HFC, CONTROLE S/FIO</t>
  </si>
  <si>
    <t>42425</t>
  </si>
  <si>
    <t>AR CONDICIONADO SPLIT INVERTER, HI-WALL (PAREDE), 12000 BTU/H, CICLO FRIO, 60HZ, CLASSIFICACAO A (SELO PROCEL), GAS HFC, CONTROLE S/FIO</t>
  </si>
  <si>
    <t>COMP. MONTADA 37</t>
  </si>
  <si>
    <t>Mão de obra para instalação de equipamentos de ar-condicionado tipo split hi-wall ou cassete</t>
  </si>
  <si>
    <t>SBC 70902 MOD</t>
  </si>
  <si>
    <t>07.02.300</t>
  </si>
  <si>
    <t>REDES DE DUTOS</t>
  </si>
  <si>
    <t>07.02.301</t>
  </si>
  <si>
    <t>DUTOS</t>
  </si>
  <si>
    <t>1325</t>
  </si>
  <si>
    <t>CHAPA DE ACO FINA A FRIO BITOLA MSG 20, E = 0,90 MM (7,20 KG/M2)</t>
  </si>
  <si>
    <t>97327U</t>
  </si>
  <si>
    <t>TUBO EM COBRE FLEXÍVEL, DN 1/4?, COM ISOLAMENTO, INSTALADO EM RAMAL DE ALIMENTAÇÃO DE AR CONDICIONADO COM CONDENSADORA INDIVIDUAL   FORNECIMENTO E INSTALAÇÃO. AF_12/2015</t>
  </si>
  <si>
    <t>97328U</t>
  </si>
  <si>
    <t>TUBO EM COBRE FLEXÍVEL, DN 3/8", COM ISOLAMENTO, INSTALADO EM RAMAL DE ALIMENTAÇÃO DE AR CONDICIONADO COM CONDENSADORA INDIVIDUAL ? FORNECIMENTO E INSTALAÇÃO. AF_12/2015</t>
  </si>
  <si>
    <t>97329U</t>
  </si>
  <si>
    <t>TUBO EM COBRE FLEXÍVEL, DN 1/2", COM ISOLAMENTO, INSTALADO EM RAMAL DE ALIMENTAÇÃO DE AR CONDICIONADO COM CONDENSADORA INDIVIDUAL ? FORNECIMENTO E INSTALAÇÃO. AF_12/2015</t>
  </si>
  <si>
    <t>97330 MOD 1</t>
  </si>
  <si>
    <t>TUBO EM COBRE FLEXÍVEL, DN 3/4", COM ISOLAMENTO, INSTALADO EM RAMAL DE ALIMENTAÇÃO DE AR CONDICIONADO COM CONDENSADORA INDIVIDUAL ? FORNECIMENTO E INSTALAÇÃO</t>
  </si>
  <si>
    <t>97330 MOD 2</t>
  </si>
  <si>
    <t>TUBO EM COBRE FLEXÍVEL, DN 7/8", COM ISOLAMENTO, INSTALADO EM RAMAL DE ALIMENTAÇÃO DE AR CONDICIONADO COM CONDENSADORA INDIVIDUAL ? FORNECIMENTO E INSTALAÇÃO</t>
  </si>
  <si>
    <t>97330U</t>
  </si>
  <si>
    <t>TUBO EM COBRE FLEXÍVEL, DN 5/8", COM ISOLAMENTO, INSTALADO EM RAMAL DE ALIMENTAÇÃO DE AR CONDICIONADO COM CONDENSADORA INDIVIDUAL ? FORNECIMENTO E INSTALAÇÃO. AF_12/2015</t>
  </si>
  <si>
    <t>CPOS 61.10.564</t>
  </si>
  <si>
    <t>Grelha de insuflação de ar em alumínio anodizado, de dupla deflexão, tamanho: até 0,10 m²</t>
  </si>
  <si>
    <t>07.02.400</t>
  </si>
  <si>
    <t>REDES HIDRÁULICAS</t>
  </si>
  <si>
    <t>39739</t>
  </si>
  <si>
    <t>TUBO DE BORRACHA ELASTOMERICA FLEXIVEL, PRETA, PARA ISOLAMENTO TERMICO DE TUBULACAO, DN 1" (25 MM), E= 32 MM, COEFICIENTE DE CONDUTIVIDADE TERMICA 0,036W/mK, VAPOR DE AGUA MAIOR OU IGUAL A 10.000</t>
  </si>
  <si>
    <t>39740</t>
  </si>
  <si>
    <t>TUBO DE BORRACHA ELASTOMERICA FLEXIVEL, PRETA, PARA ISOLAMENTO TERMICO DE TUBULACAO, DN 3/4" (18 MM), E= 32 MM, COEFICIENTE DE CONDUTIVIDADE TERMICA 0,036W/mK, VAPOR DE AGUA MAIOR OU IGUAL A 10.000</t>
  </si>
  <si>
    <t>89401U</t>
  </si>
  <si>
    <t>TUBO, PVC, SOLDÁVEL, DN 20MM, INSTALADO EM RAMAL DE DISTRIBUIÇÃO DE ÁGUA - FORNECIMENTO E INSTALAÇÃO. AF_12/2014</t>
  </si>
  <si>
    <t>89865U</t>
  </si>
  <si>
    <t>TUBO, PVC, SOLDÁVEL, DN 25MM, INSTALADO EM DRENO DE AR-CONDICIONADO - FORNECIMENTO E INSTALAÇÃO. AF_12/2014</t>
  </si>
  <si>
    <t>07.02.507</t>
  </si>
  <si>
    <t>QUADROS ELÉTRICOS</t>
  </si>
  <si>
    <t>02.INEL.ELCA.004/02 MOD</t>
  </si>
  <si>
    <t>ELETROCALHA LISA OU PERFURADA EM AÇO GALVANIZADO, LARGURA 200MM E ALTURA 50MM, INCLUSIVE EMENDA E FIXAÇÃO - FORNECIMENTO E INSTALAÇÃO</t>
  </si>
  <si>
    <t>2504</t>
  </si>
  <si>
    <t>ELETRODUTO FLEXIVEL, EM ACO GALVANIZADO, REVESTIDO EXTERNAMENTE COM PVC PRETO, DIAMETRO EXTERNO DE 25 MM (3/4"), TIPO SEALTUBO</t>
  </si>
  <si>
    <t>93654U</t>
  </si>
  <si>
    <t>DISJUNTOR MONOPOLAR TIPO DIN, CORRENTE NOMINAL DE 16A - FORNECIMENTO E INSTALAÇÃO. AF_04/2016</t>
  </si>
  <si>
    <t>ORSE 8348</t>
  </si>
  <si>
    <t>Cabo de cobre isolado HEPR (XLPE), flexível, 4,0mm², 1kv / 90º C</t>
  </si>
  <si>
    <t>ORSE 8490</t>
  </si>
  <si>
    <t xml:space="preserve">Disjuntor termomagnetico tripolar 100 A, padrão DIN (Europeu - linha branca), 10KA	</t>
  </si>
  <si>
    <t>08.00.000</t>
  </si>
  <si>
    <t>INSTALAÇÕES DE PREVENÇÃO E COMBATE A INCÊNDIO</t>
  </si>
  <si>
    <t>08.01.000</t>
  </si>
  <si>
    <t>PREVENÇÃO E COMBATE A INCÊNDIO</t>
  </si>
  <si>
    <t>08.01.100</t>
  </si>
  <si>
    <t>1169</t>
  </si>
  <si>
    <t>CAP OU TAMPAO DE FERRO GALVANIZADO, COM ROSCA BSP, DE 2 1/2"</t>
  </si>
  <si>
    <t>92367U</t>
  </si>
  <si>
    <t>TUBO DE AÇO GALVANIZADO COM COSTURA, CLASSE MÉDIA, DN 65 (2 1/2"), CONEXÃO ROSQUEADA, INSTALADO EM REDE DE ALIMENTAÇÃO PARA HIDRANTE - FORNECIMENTO E INSTALAÇÃO. AF_12/2015</t>
  </si>
  <si>
    <t>92390U</t>
  </si>
  <si>
    <t>JOELHO 90 GRAUS, EM FERRO GALVANIZADO, DN 65 (2 1/2"), CONEXÃO ROSQUEADA, INSTALADO EM REDE DE ALIMENTAÇÃO PARA HIDRANTE - FORNECIMENTO E INSTALAÇÃO. AF_12/2015</t>
  </si>
  <si>
    <t>92642U</t>
  </si>
  <si>
    <t>TÊ, EM FERRO GALVANIZADO, CONEXÃO ROSQUEADA, DN 65 (2 1/2"), INSTALADO EM REDE DE ALIMENTAÇÃO PARA HIDRANTE - FORNECIMENTO E INSTALAÇÃO. AF_12/2015</t>
  </si>
  <si>
    <t>08.01.500</t>
  </si>
  <si>
    <t>08.01.512</t>
  </si>
  <si>
    <t>HIDRANTE DE COLUNA</t>
  </si>
  <si>
    <t>96765 MOD</t>
  </si>
  <si>
    <t>ABRIGO PARA HIDRANTE, 90X60X17CM, COM REGISTRO GLOBO ANGULAR 45 GRAUS 2 1/2", ADAPTADOR STORZ 2 1/2", 2 MANGUEIRAS DE INCÊNDIO 15M, REDUÇÃO 2 1/2 X 1 1/2" E ESGUICHO EM LATÃO 1 1/2" - FORNECIMENTO E INSTALAÇÃO. AF_08/2017</t>
  </si>
  <si>
    <t>08.01.517</t>
  </si>
  <si>
    <t>EXTINTOR PORTÁTIL</t>
  </si>
  <si>
    <t>83635U</t>
  </si>
  <si>
    <t>EXTINTOR INCENDIO TP PO QUIMICO 6KG - FORNECIMENTO E INSTALACAO</t>
  </si>
  <si>
    <t>02.02.320</t>
  </si>
  <si>
    <t>REMOÇÃO DE REDES HIDRÁULICAS, ELÉTRICAS E DE UTILIDADES</t>
  </si>
  <si>
    <t>02.02.321</t>
  </si>
  <si>
    <t>REDES ENTERRADAS</t>
  </si>
  <si>
    <t>SCO-RJ IP 59.20.0150</t>
  </si>
  <si>
    <t>Retirada de condutores singelos ou múltiplos instalados em linha de dutos</t>
  </si>
  <si>
    <t>02.02.323</t>
  </si>
  <si>
    <t>REDES AÉREAS</t>
  </si>
  <si>
    <t>SCO-RJ IP 59.20.0100</t>
  </si>
  <si>
    <t>Retirada de conjunto de aterramento</t>
  </si>
  <si>
    <t>SCO-RJ IP 59.20.0106</t>
  </si>
  <si>
    <t>Retirada de conjunto de ferragens em linha de baixa tensão</t>
  </si>
  <si>
    <t>SCO-RJ IP 59.20.0112</t>
  </si>
  <si>
    <t>Retirada de conjunto de ferragens em rede de alta tensão (AT)</t>
  </si>
  <si>
    <t>SCO-RJ IP 59.20.0200</t>
  </si>
  <si>
    <t>Retirada de conjunto de chaves fusíveis e ferragens em linha de 13,2kV</t>
  </si>
  <si>
    <t>SCO-RJ IP 59.20.0506</t>
  </si>
  <si>
    <t>Retirada de poste de concreto ou aço de 10m a 12m</t>
  </si>
  <si>
    <t>SCO-RJ IP 59.20.0650</t>
  </si>
  <si>
    <t>Retirada de rede aérea de 13,2kV (por lance)</t>
  </si>
  <si>
    <t>SCO-RJ IP 59.20.0800</t>
  </si>
  <si>
    <t>Retirada de transformador de 225kVA</t>
  </si>
  <si>
    <t>03.02.100</t>
  </si>
  <si>
    <t>CONCRETO ARMADO</t>
  </si>
  <si>
    <t>92720U</t>
  </si>
  <si>
    <t>CONCRETAGEM DE PILARES, FCK = 25 MPA, COM USO DE BOMBA EM EDIFICAÇÃO COM SEÇÃO MÉDIA DE PILARES MENOR OU IGUAL A 0,25 M² - LANÇAMENTO, ADENSAMENTO E ACABAMENTO. AF_12/2015</t>
  </si>
  <si>
    <t>92775U</t>
  </si>
  <si>
    <t>ARMAÇÃO DE PILAR OU VIGA DE UMA ESTRUTURA CONVENCIONAL DE CONCRETO ARMADO EM UMA EDIFICAÇÃO TÉRREA OU SOBRADO UTILIZANDO AÇO CA-60 DE 5,0 MM - MONTAGEM. AF_12/2015</t>
  </si>
  <si>
    <t>92778U</t>
  </si>
  <si>
    <t>ARMAÇÃO DE PILAR OU VIGA DE UMA ESTRUTURA CONVENCIONAL DE CONCRETO ARMADO EM UMA EDIFICAÇÃO TÉRREA OU SOBRADO UTILIZANDO AÇO CA-50 DE 10,0 MM - MONTAGEM. AF_12/2015</t>
  </si>
  <si>
    <t>92779U</t>
  </si>
  <si>
    <t>ARMAÇÃO DE PILAR OU VIGA DE UMA ESTRUTURA CONVENCIONAL DE CONCRETO ARMADO EM UMA EDIFICAÇÃO TÉRREA OU SOBRADO UTILIZANDO AÇO CA-50 DE 12,5 MM - MONTAGEM. AF_12/2015</t>
  </si>
  <si>
    <t>92780U</t>
  </si>
  <si>
    <t>ARMAÇÃO DE PILAR OU VIGA DE UMA ESTRUTURA CONVENCIONAL DE CONCRETO ARMADO EM UMA EDIFICAÇÃO TÉRREA OU SOBRADO UTILIZANDO AÇO CA-50 DE 16,0 MM - MONTAGEM. AF_12/2015</t>
  </si>
  <si>
    <t>96557 MOD 2</t>
  </si>
  <si>
    <t>CONCRETAGEM DE BLOCOS DE COROAMENTO E VIGAS BALDRAMES, FCK 25 MPA, COM USO DE BOMBA ? LANÇAMENTO, ADENSAMENTO E ACABAMENTO. AF_06/2017</t>
  </si>
  <si>
    <t>03.02.125</t>
  </si>
  <si>
    <t>92468U</t>
  </si>
  <si>
    <t>MONTAGEM E DESMONTAGEM DE FÔRMA DE VIGA, ESCORAMENTO METÁLICO, PÉ-DIREITO SIMPLES, EM CHAPA DE MADEIRA PLASTIFICADA, 10 UTILIZAÇÕES. AF_12/2015</t>
  </si>
  <si>
    <t>92724 MOD</t>
  </si>
  <si>
    <t>CONCRETAGEM DE VIGAS E LAJES, FCK=25 MPA, PARA LAJES PREMOLDADAS COM USO DE BOMBA EM EDIFICAÇÃO COM ÁREA MÉDIA DE LAJES MAIOR QUE 20 M² - LANÇAMENTO, ADENSAMENTO E ACABAMENTO. AF_12/2015</t>
  </si>
  <si>
    <t>92776U</t>
  </si>
  <si>
    <t>ARMAÇÃO DE PILAR OU VIGA DE UMA ESTRUTURA CONVENCIONAL DE CONCRETO ARMADO EM UMA EDIFICAÇÃO TÉRREA OU SOBRADO UTILIZANDO AÇO CA-50 DE 6,3 MM - MONTAGEM. AF_12/2015</t>
  </si>
  <si>
    <t>92777U</t>
  </si>
  <si>
    <t>ARMAÇÃO DE PILAR OU VIGA DE UMA ESTRUTURA CONVENCIONAL DE CONCRETO ARMADO EM UMA EDIFICAÇÃO TÉRREA OU SOBRADO UTILIZANDO AÇO CA-50 DE 8,0 MM - MONTAGEM. AF_12/2015</t>
  </si>
  <si>
    <t>92781U</t>
  </si>
  <si>
    <t>ARMAÇÃO DE PILAR OU VIGA DE UMA ESTRUTURA CONVENCIONAL DE CONCRETO ARMADO EM UMA EDIFICAÇÃO TÉRREA OU SOBRADO UTILIZANDO AÇO CA-50 DE 20,0 MM - MONTAGEM. AF_12/2015</t>
  </si>
  <si>
    <t>ORSE 9779</t>
  </si>
  <si>
    <t>Laje pré-fabricada treliçada para piso ou cobertura, intereixo 38cm, h=16cm, enchimento em bloco ceramico h=12cm, inclusive escoramento em madeira e capeamento 4cm.</t>
  </si>
  <si>
    <t>04.01.100</t>
  </si>
  <si>
    <t>PAREDES</t>
  </si>
  <si>
    <t>93198U</t>
  </si>
  <si>
    <t>CONTRAVERGA MOLDADA IN LOCO COM UTILIZAÇÃO DE BLOCOS CANALETA PARA VÃOS DE ATÉ 1,5 M DE COMPRIMENTO. AF_03/2016</t>
  </si>
  <si>
    <t>04.01.140</t>
  </si>
  <si>
    <t>ENCUNHAMENTO/APERTO DE ALVENARIA</t>
  </si>
  <si>
    <t>04.01.200</t>
  </si>
  <si>
    <t>ESQUADRIAS</t>
  </si>
  <si>
    <t>04.01.201</t>
  </si>
  <si>
    <t>PORTA DE FERRO EM CHAPA MACIÇA</t>
  </si>
  <si>
    <t>ORSE 12745 MOD</t>
  </si>
  <si>
    <t>Porta de abrir com 1 folha em chapa de aço #16, incluindo pintura, maçaneta, fechadura e dobradiças, 90x210 (PME01)</t>
  </si>
  <si>
    <t>ORSE 12747 MOD</t>
  </si>
  <si>
    <t>Porta de abrir com 2 folhas em chapa de aço #16, incluindo pintura, maçaneta, fechadura e dobradiças, 200x210 (PME02)</t>
  </si>
  <si>
    <t>ORSE 12750 MOD</t>
  </si>
  <si>
    <t>Porta de abrir com 2 folhas em chapa de aço #16, incluindo pintura, maçaneta, fechadura e dobradiças, 160x210 (PME03)</t>
  </si>
  <si>
    <t>04.01.203</t>
  </si>
  <si>
    <t>PORTA DE FERRA EM VENEZIANA</t>
  </si>
  <si>
    <t>94807 MOD</t>
  </si>
  <si>
    <t>Portão de aço em veneziana, 2 folhas, de abrir, com bandeira, inclusive dobradiças, fechadura e batente, 200x250 cm, bandeira 90cm (PVE01)</t>
  </si>
  <si>
    <t>04.01.204</t>
  </si>
  <si>
    <t>PORTA DE FERRO EM TELA METÁLICA</t>
  </si>
  <si>
    <t>ORSE 11445</t>
  </si>
  <si>
    <t>Gradil em tela fio 16, malha 13mm, com requadro em tubos de aço galvanizado 40x40x1,25mm, inclusive dobradiças, fechos e pintura</t>
  </si>
  <si>
    <t>04.01.208</t>
  </si>
  <si>
    <t>PORTA CORTA-FOGO</t>
  </si>
  <si>
    <t>ORSE 12169</t>
  </si>
  <si>
    <t>Porta corta-fogo, duas folhas, incluindo guarnição, fechaduras, barras, ferragens e pintura 160x210cm (PCF 01)</t>
  </si>
  <si>
    <t>04.01.213</t>
  </si>
  <si>
    <t>CAIXILHO FIXO DE FERRO EM TELA METÁLICA</t>
  </si>
  <si>
    <t>ORSE 9945 MOD</t>
  </si>
  <si>
    <t>Esquadria fixa de aço galvanizado com fechamento em tela metálica, 135x50cm (ET01)</t>
  </si>
  <si>
    <t>04.01.225</t>
  </si>
  <si>
    <t>CAIXILHO FIXO DE ALUMÍNIO EM VENEZIANA</t>
  </si>
  <si>
    <t>CPOS 25.01.100 MOD</t>
  </si>
  <si>
    <t>Caixilho fixo de alumínio tipo veneziana, com tela metálica, 135x150mm (EV 01)</t>
  </si>
  <si>
    <t>04.01.500</t>
  </si>
  <si>
    <t>REVESTIMENTOS</t>
  </si>
  <si>
    <t>94995 MOD</t>
  </si>
  <si>
    <t>EXECUÇÃO DE PASSEIO (CALÇADA) OU PISO DE CONCRETO COM CONCRETO MOLDADO IN LOCO, USINADO, ACABAMENTO CONVENCIONAL, ESPESSURA 15 CM, ARMADO. AF_07/2016</t>
  </si>
  <si>
    <t>94995U</t>
  </si>
  <si>
    <t>EXECUÇÃO DE PASSEIO (CALÇADA) OU PISO DE CONCRETO COM CONCRETO MOLDADO IN LOCO, USINADO, ACABAMENTO CONVENCIONAL, ESPESSURA 8 CM, ARMADO. AF_07/2016</t>
  </si>
  <si>
    <t>96622U</t>
  </si>
  <si>
    <t>LASTRO COM MATERIAL GRANULAR, APLICAÇÃO EM PISOS OU RADIERS, ESPESSURA DE *5 CM*. AF_08/2017</t>
  </si>
  <si>
    <t>04.01.708</t>
  </si>
  <si>
    <t>CALHAS</t>
  </si>
  <si>
    <t>89509U</t>
  </si>
  <si>
    <t>TUBO PVC, SÉRIE R, ÁGUA PLUVIAL, DN 50 MM, FORNECIDO E INSTALADO EM RAMAL DE ENCAMINHAMENTO. AF_12/2014</t>
  </si>
  <si>
    <t>06.01.200</t>
  </si>
  <si>
    <t>ENTRADA E MEDIÇÃO DE ENERGIA EM MT E AT</t>
  </si>
  <si>
    <t>06.01.201</t>
  </si>
  <si>
    <t>MUFLAS</t>
  </si>
  <si>
    <t>CPOS 36.06.060</t>
  </si>
  <si>
    <t>Terminal modular (mufla) unipolar externo para cabo até 70 mm²/15 kV</t>
  </si>
  <si>
    <t>CPOS 36.06.080</t>
  </si>
  <si>
    <t>Terminal modular (mufla) unipolar interno para cabo até 70 mm²/15 kV</t>
  </si>
  <si>
    <t>ORSE INSUMO 4353</t>
  </si>
  <si>
    <t>Suporte para mufla</t>
  </si>
  <si>
    <t>06.01.202</t>
  </si>
  <si>
    <t>CABOS</t>
  </si>
  <si>
    <t>ORSE 9508</t>
  </si>
  <si>
    <t>Cabo de cobre isolado EPR, flexivel, 35mm², 8,7/15kv / 90º C (Eprotenax ou similar)</t>
  </si>
  <si>
    <t>ORSE INSUMO 392</t>
  </si>
  <si>
    <t>Cabo de aço 9,5 mm AWG</t>
  </si>
  <si>
    <t>ORSE INSUMO 4616</t>
  </si>
  <si>
    <t>Cabo protegido anti-tracking 15kv 50mm²</t>
  </si>
  <si>
    <t>SCO-RJ IP 14.10.0200</t>
  </si>
  <si>
    <t>Rede de alta tensão (AT), aérea, com 3 condutores de alumínio; exclusive fornecimento dos condutores (lance)</t>
  </si>
  <si>
    <t>06.01.203</t>
  </si>
  <si>
    <t>97670U</t>
  </si>
  <si>
    <t>ELETRODUTO FLEXÍVEL CORRUGADO, PEAD, DN 100 (4?) - FORNECIMENTO E INSTALAÇÃO. AF_04/2016</t>
  </si>
  <si>
    <t>CPOS 38.05.180</t>
  </si>
  <si>
    <t>Eletroduto galvanizado eletrolítico pesado 4'' - com acessórios</t>
  </si>
  <si>
    <t>06.01.204</t>
  </si>
  <si>
    <t>PÁRA-RAIOS</t>
  </si>
  <si>
    <t>CPOS 36.07.060</t>
  </si>
  <si>
    <t>Para-raios de distribuição, classe 15 kV/12 kA, completo, encapsulado com polímero</t>
  </si>
  <si>
    <t>06.01.205</t>
  </si>
  <si>
    <t>CHAVES SECCIONADORAS</t>
  </si>
  <si>
    <t>CPOS 37.12.140 MOD</t>
  </si>
  <si>
    <t>Fusível tipo HH para 15 kV de 60 A até 120 A</t>
  </si>
  <si>
    <t>ORSE 10433</t>
  </si>
  <si>
    <t>Fornecimento e instalação de chave seccionadora tripolar 15kv - 400a, com porta fusivel HH incorporado</t>
  </si>
  <si>
    <t>06.01.206</t>
  </si>
  <si>
    <t>CHAVES FUSÍVEIS</t>
  </si>
  <si>
    <t>CPOS 37.15.150</t>
  </si>
  <si>
    <t>Chave fusível base ´C´ para 15 kV/100 A, com capacidade de ruptura até 10 kA</t>
  </si>
  <si>
    <t>SCO-RJ IP 39.10.0300 MOD</t>
  </si>
  <si>
    <t>Elo-fusível, tipo K, de 40A, 15Kv.  Fornecimento.</t>
  </si>
  <si>
    <t>06.01.207</t>
  </si>
  <si>
    <t>DISJUNTOR GERAL</t>
  </si>
  <si>
    <t>COTAÇÃO 3</t>
  </si>
  <si>
    <t>Fornecimento de disjuntor tripolar isolado a SF6, comando automático, corrente nominal 630A, capacidade de interrupção simétrica de 25kA, 60Hz, NBI 95kV, com relé de proteção Vamp 11 (Schneider), transformadores de corrente e no-break (solução on-board)</t>
  </si>
  <si>
    <t>CPOS 37.25.215 MOD</t>
  </si>
  <si>
    <t>Instalação de Disjuntor tripolar isolado a SF6, comando automático, corrente nominal 630A, capacidade de interrupção simétrica de 25kA, 60Hz, NBI 95kV, com relé de proteção Vamp 11 (Schneider), transformadores de corrente e no-break (solução on-board)</t>
  </si>
  <si>
    <t>06.01.209</t>
  </si>
  <si>
    <t>TRANSFORMADOR DE POTÊNCIA</t>
  </si>
  <si>
    <t>CPOS 36.09.360 MOD</t>
  </si>
  <si>
    <t>Instalação de transformador de potência trifásico de 750 kVA, classe 15 kV, a seco</t>
  </si>
  <si>
    <t>CPOS P.12.000.041063</t>
  </si>
  <si>
    <t>Transformador de potência trifásico de 750 kVA, classe 15 kV, IP33, a seco</t>
  </si>
  <si>
    <t>06.01.213</t>
  </si>
  <si>
    <t>ACESSÓRIOS DA SUBESTAÇÃO</t>
  </si>
  <si>
    <t>ORSE 10294</t>
  </si>
  <si>
    <t xml:space="preserve">Fornecimento e instalação de Bucha de passagem interna/interna, em porcelana, classe 15 kV, corrente 400A (NBI 110 kV), incluso suporte p/bucha	</t>
  </si>
  <si>
    <t>ORSE 12844</t>
  </si>
  <si>
    <t xml:space="preserve">Estrado (tapete) de borracha isolante 15 kv - dimensões 1.000 x 1.000 x 25 mm	</t>
  </si>
  <si>
    <t>ORSE 12845</t>
  </si>
  <si>
    <t>Placa de advertência 470 x 340 mm ,metálica (perigo de morte)</t>
  </si>
  <si>
    <t>ORSE 7380</t>
  </si>
  <si>
    <t>Fornecimento e instalção de isolador suporte pedestal de uso interno com prensa fio, em porcelana tipo pilar cor branca, classe tensão 15 kV</t>
  </si>
  <si>
    <t>ORSE INSUMO 4912</t>
  </si>
  <si>
    <t xml:space="preserve">Barramento de alta tensão em vergalhão de cobre nu 3/8"	</t>
  </si>
  <si>
    <t>06.01.214</t>
  </si>
  <si>
    <t>06.01.220</t>
  </si>
  <si>
    <t>11236</t>
  </si>
  <si>
    <t>GRELHA FOFO SIMPLES COM REQUADRO, CARGA MAXIMA 1,5 T, 200 X 1000 MM, E= *15* MM</t>
  </si>
  <si>
    <t>13343</t>
  </si>
  <si>
    <t>KIT DE MATERIAIS PARA BRACADEIRA PARA FIXACAO EM POSTE CIRCULAR, CONTEM TRES FIXADORES E UM ROLO DE FITA DE 3 M EM ACO CARBONO</t>
  </si>
  <si>
    <t>06.01.221</t>
  </si>
  <si>
    <t>ISOLADORES</t>
  </si>
  <si>
    <t>ORSE INSUMO 10631</t>
  </si>
  <si>
    <t>Isolador polimérico tipo ancoragem - classe de tensão 15 KV</t>
  </si>
  <si>
    <t>06.01.222</t>
  </si>
  <si>
    <t>HASTE PARA ATERRAMENTO</t>
  </si>
  <si>
    <t>06.01.223</t>
  </si>
  <si>
    <t>CORDOALHA OU CABO DE COBRE NU</t>
  </si>
  <si>
    <t>96973 MOD</t>
  </si>
  <si>
    <t>CORDOALHA DE COBRE NU 35 MM², NÃO ENTERRADA, SEM ISOLADOR - FORNECIMENTO E INSTALAÇÃO</t>
  </si>
  <si>
    <t>ORSE INSUMO 664</t>
  </si>
  <si>
    <t>Conector p/ haste de aterramento 5/8"</t>
  </si>
  <si>
    <t>06.01.224</t>
  </si>
  <si>
    <t>ACESSÓRIOS DE REDE DE DISTRIBUIÇÃO</t>
  </si>
  <si>
    <t>100612U</t>
  </si>
  <si>
    <t>ASSENTAMENTO DE POSTE DE CONCRETO COM COMPRIMENTO NOMINAL DE 11 M, CARGA NOMINAL DE 600 DAN, ENGASTAMENTO BASE CONCRETADA COM 1 M DE CONCRETO E 0,7 M DE SOLO (NÃO INCLUI FORNECIMENTO). AF_11/2019</t>
  </si>
  <si>
    <t>402</t>
  </si>
  <si>
    <t>GANCHO OLHAL EM ACO GALVANIZADO, ESPESSURA 16MM, ABERTURA 21MM</t>
  </si>
  <si>
    <t>7581</t>
  </si>
  <si>
    <t>SAPATILHA EM ACO GALVANIZADO PARA CABOS COM DIAMETRO NOMINAL ATE 5/8"</t>
  </si>
  <si>
    <t>CPOS 36.20.540</t>
  </si>
  <si>
    <t>Cruzeta metálica de 2400 mm, para fixação de mufla ou para-raios</t>
  </si>
  <si>
    <t>ORSE INSUMO 10507</t>
  </si>
  <si>
    <t xml:space="preserve">Cinta aço galvanizado 180mm	</t>
  </si>
  <si>
    <t>ORSE INSUMO 10609</t>
  </si>
  <si>
    <t>Conector Cunha com capa de proteção - classe de tensão 15KV - em Liga de alumínio para condutores isolados de 70mm/35mm - 50mm/50mm</t>
  </si>
  <si>
    <t>ORSE INSUMO 155</t>
  </si>
  <si>
    <t>Alça preformada p/ estai 9,5 mm mr</t>
  </si>
  <si>
    <t>ORSE INSUMO 1585</t>
  </si>
  <si>
    <t xml:space="preserve">Manilha sapatilha liga alumínio	</t>
  </si>
  <si>
    <t>ORSE INSUMO 1592</t>
  </si>
  <si>
    <t>Mão francesa plana 619mm</t>
  </si>
  <si>
    <t>ORSE INSUMO 1672</t>
  </si>
  <si>
    <t xml:space="preserve">Parafuso cabeça abaulada 16 x 70mm	</t>
  </si>
  <si>
    <t>ORSE INSUMO 3855</t>
  </si>
  <si>
    <t>Braço suporte tipo C, ref. BSC-04</t>
  </si>
  <si>
    <t>ORSE INSUMO 4646</t>
  </si>
  <si>
    <t>Poste circular de concreto 11/ 600 Para linha de Transmissão</t>
  </si>
  <si>
    <t>ORSE INSUMO 4655</t>
  </si>
  <si>
    <t>Espaçador losangular 15kv</t>
  </si>
  <si>
    <t>06.01.301</t>
  </si>
  <si>
    <t>QUADRO GERAL DE BAIXA TENSÃO</t>
  </si>
  <si>
    <t>83463U</t>
  </si>
  <si>
    <t>QUADRO DE DISTRIBUICAO DE ENERGIA EM CHAPA DE ACO GALVANIZADO, PARA 12 DISJUNTORES TERMOMAGNETICOS MONOPOLARES, COM BARRAMENTO TRIFASICO E NEUTRO - FORNECIMENTO E INSTALACAO</t>
  </si>
  <si>
    <t>97668U</t>
  </si>
  <si>
    <t>ELETRODUTO FLEXÍVEL CORRUGADO, PEAD, DN 63 (2")  - FORNECIMENTO E INSTALAÇÃO. AF_04/2016</t>
  </si>
  <si>
    <t>ORSE 7151</t>
  </si>
  <si>
    <t>Duto corrugado flexível em PEAD Ø = 5", tipo Kanalex ou similar, lançado diretamente no solo, exclusive escavação e reaterro</t>
  </si>
  <si>
    <t>ORSE 7152</t>
  </si>
  <si>
    <t>Duto corrugado flexível em PEAD Ø = 6", tipo Kanalex ou similar, lançado diretamente no solo, exclusive escavação e reaterro</t>
  </si>
  <si>
    <t>ORSE 7918</t>
  </si>
  <si>
    <t>Cabo de cobre isolado em EPR flexível unipolar 95mm² - 0,6Kv/1Kv/90°</t>
  </si>
  <si>
    <t>ORSE 8071</t>
  </si>
  <si>
    <t>Cabo de cobre isolado em EPR flexível unipolar 70mm² - 0,6Kv/1Kv/90°</t>
  </si>
  <si>
    <t>ORSE 8072</t>
  </si>
  <si>
    <t>Cabo de cobre isolado em EPR flexível unipolar 120mm² - 0,6Kv/1Kv/90°</t>
  </si>
  <si>
    <t>ORSE 8348 MOD</t>
  </si>
  <si>
    <t>Cabo de cobre isolado HEPR (XLPE), flexível, 2,5mm², 1kv / 90º C</t>
  </si>
  <si>
    <t>93657U</t>
  </si>
  <si>
    <t>DISJUNTOR MONOPOLAR TIPO DIN, CORRENTE NOMINAL DE 32A - FORNECIMENTO E INSTALAÇÃO. AF_04/2016</t>
  </si>
  <si>
    <t>CPOS 37.13.770</t>
  </si>
  <si>
    <t>Disjuntor em caixa moldada, térmico e magnético ajustáveis, tripolar 1250/690 V, faixa de ajuste de 800 até 1250 A</t>
  </si>
  <si>
    <t>CPOS 41.14.090 MOD</t>
  </si>
  <si>
    <t>Luminária retangular de sobrepor tipo calha fechada, com difusor translúcido, para 2 lâmpadas fluorescentes de 28 W, inclusive lâmpadas e reator</t>
  </si>
  <si>
    <t>CPOS 50.05.160</t>
  </si>
  <si>
    <t>Módulo para adaptação de luminária de emergência, autonomia 90 minutos para lâmpada fluorescente</t>
  </si>
  <si>
    <t>91978U</t>
  </si>
  <si>
    <t>INTERRUPTOR INTERMEDIÁRIO (1 MÓDULO), 10A/250V, SEM SUPORTE E SEM PLACA - FORNECIMENTO E INSTALAÇÃO. AF_09/2017</t>
  </si>
  <si>
    <t>06.01.600</t>
  </si>
  <si>
    <t>GERAÇÃO DE EMERGÊNCIA</t>
  </si>
  <si>
    <t>06.01.601</t>
  </si>
  <si>
    <t>GERADOR</t>
  </si>
  <si>
    <t>COTAÇÃO 4</t>
  </si>
  <si>
    <t>Fornecimento de grupo gerador D300D6 Cummins, open-set, 300kW/375kVA (stand-by), grau de proteção IP 23, 380/220V, 60Hz, com pré-aquecimento, inclusive chave de transferência automática e kit atenuador de ruído</t>
  </si>
  <si>
    <t>CPOS 36.08.140 MOD</t>
  </si>
  <si>
    <t>Instalação de grupo gerador 300kW/375kVA, com acessórios</t>
  </si>
  <si>
    <t>72554U</t>
  </si>
  <si>
    <t>EXTINTOR DE CO2 6KG - FORNECIMENTO E INSTALACAO</t>
  </si>
  <si>
    <t>SUBESTAÇÃO E PERGOLADO</t>
  </si>
  <si>
    <t>SERVIÇOS PAGOS DE FORMA PROPORCIONAL À EXECUÇÃO</t>
  </si>
  <si>
    <t>CANTEIRO DE OBRAS E SERVIÇOS GERAIS DA OBRA</t>
  </si>
  <si>
    <t>PREÇO TOTAL DA OBRA</t>
  </si>
  <si>
    <t>91677U</t>
  </si>
  <si>
    <t>ENGENHEIRO MECÂNICO COM ENCARGOS COMPLEMENTARES</t>
  </si>
  <si>
    <t>93563U</t>
  </si>
  <si>
    <t>PINTURA HIDROFUGANTE COM SILICONE SOBRE PEÇAS DE GRANITO, UMA DEMAO</t>
  </si>
  <si>
    <t>Pintura de acabamento com aplicação de 02 demãos de tinta à base de resina epóxi sobre bancadas de concreto</t>
  </si>
  <si>
    <t>APLICAÇÃO DE FUNDO SELADOR ACRÍLICO EM ESTRUTURAS DE CONCRETO APARENTE, UMA DEMÃO</t>
  </si>
  <si>
    <t>Pintura de acabamento com aplicação de 01 demão de verniz acrílico em estruturas de concreto aparente</t>
  </si>
  <si>
    <t>ACABAMENTOS PARA FORRO (TABICA)</t>
  </si>
  <si>
    <t>TOTAL ADMINISTRAÇÃO LOCAL</t>
  </si>
  <si>
    <t>PROPORÇÃO DE ADMINISTRAÇÃO LOCAL</t>
  </si>
  <si>
    <t>TOTAL CANTEIRO DE OBRAS</t>
  </si>
  <si>
    <t>% ITEM</t>
  </si>
  <si>
    <t>% ACUMULADA</t>
  </si>
  <si>
    <t>FORNECIMENTO DE CAIXA DE VENTILAÇÃO PARA FORRO ATÉ 500M3/H</t>
  </si>
  <si>
    <t>SBC INSUMO 1387</t>
  </si>
  <si>
    <t>INSTALAÇÃO DE CAIXA DE VENTILAÇÃO PARA FORRO ATÉ 500M3/H</t>
  </si>
  <si>
    <t>APLICAÇÃO DE FUNDO SELADOR ACRÍLICO ESTRUTURAS DE CONCRETO APARENTE, UMA DEMÃO. AF_06/2014</t>
  </si>
  <si>
    <t>93565U</t>
  </si>
  <si>
    <t>ENGENHEIRO CIVIL DE OBRA JUNIOR COM ENCARGOS COMPLEMENTARES</t>
  </si>
  <si>
    <t>ORSE 7996</t>
  </si>
  <si>
    <t>DEMOLIÇÃO DA BANCADA DE CONCRETO NO BLOCO EXISTENTE</t>
  </si>
  <si>
    <t>DEMOLIÇÃO DE PISO ELEVADO NO BLOCO EXISTENTE</t>
  </si>
  <si>
    <t>Demolição do piso de concreto do canteiro antigo</t>
  </si>
  <si>
    <t>CENTRO DE PLANEJAMENTO OSCAR NIEMEYER</t>
  </si>
  <si>
    <t>Conclusão dos Laboratórios Analíticos em Geociências – LGC (Bloco 4) e subestação de energia elétrica (Bloco 5)</t>
  </si>
  <si>
    <t>ENDEREÇO:</t>
  </si>
  <si>
    <t>OBRA:</t>
  </si>
  <si>
    <t>DATA: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</si>
  <si>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</si>
  <si>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</si>
  <si>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</si>
  <si>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</si>
  <si>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</si>
  <si>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Taxas de BDI conforme Resolução nº 0013/2016 do Decanato de Administração</t>
  </si>
  <si>
    <t>EDIFÍCIO PRINCIPAL (BLOCO 4)</t>
  </si>
  <si>
    <t>PROPORÇÃO DE CANTEIRO DE OBRAS</t>
  </si>
  <si>
    <t>VIGAS BALDRAME</t>
  </si>
  <si>
    <t>Curva ABC de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</si>
</sst>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7" applyNumberFormat="0" applyAlignment="0" applyProtection="0"/>
    <xf numFmtId="0" fontId="4" fillId="23" borderId="8" applyNumberFormat="0" applyAlignment="0" applyProtection="0"/>
    <xf numFmtId="0" fontId="5" fillId="0" borderId="9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7" applyNumberFormat="0" applyAlignment="0" applyProtection="0"/>
    <xf numFmtId="0" fontId="8" fillId="31" borderId="0" applyNumberFormat="0" applyBorder="0" applyAlignment="0" applyProtection="0"/>
    <xf numFmtId="0" fontId="1" fillId="32" borderId="10" applyNumberFormat="0" applyFont="0" applyAlignment="0" applyProtection="0"/>
    <xf numFmtId="0" fontId="9" fillId="33" borderId="0" applyNumberFormat="0" applyBorder="0" applyAlignment="0" applyProtection="0"/>
    <xf numFmtId="0" fontId="10" fillId="22" borderId="1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4" fontId="18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49" fontId="21" fillId="0" borderId="6" xfId="0" applyNumberFormat="1" applyFont="1" applyBorder="1" applyAlignment="1">
      <alignment horizontal="left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44" fontId="17" fillId="2" borderId="6" xfId="0" applyNumberFormat="1" applyFont="1" applyFill="1" applyBorder="1" applyAlignment="1">
      <alignment horizontal="center" vertical="center" wrapText="1"/>
    </xf>
    <xf numFmtId="44" fontId="21" fillId="0" borderId="6" xfId="0" applyNumberFormat="1" applyFont="1" applyBorder="1" applyAlignment="1">
      <alignment vertical="center" wrapText="1"/>
    </xf>
    <xf numFmtId="44" fontId="20" fillId="0" borderId="6" xfId="0" applyNumberFormat="1" applyFont="1" applyBorder="1" applyAlignment="1">
      <alignment vertical="center" wrapText="1"/>
    </xf>
    <xf numFmtId="44" fontId="20" fillId="2" borderId="6" xfId="0" applyNumberFormat="1" applyFont="1" applyFill="1" applyBorder="1" applyAlignment="1">
      <alignment vertical="center" wrapText="1"/>
    </xf>
    <xf numFmtId="44" fontId="0" fillId="35" borderId="0" xfId="0" applyNumberFormat="1" applyFill="1"/>
    <xf numFmtId="44" fontId="0" fillId="0" borderId="0" xfId="0" applyNumberFormat="1" applyAlignment="1">
      <alignment vertical="center" wrapText="1"/>
    </xf>
    <xf numFmtId="44" fontId="23" fillId="34" borderId="6" xfId="0" applyNumberFormat="1" applyFont="1" applyFill="1" applyBorder="1" applyAlignment="1">
      <alignment vertical="center" wrapText="1"/>
    </xf>
    <xf numFmtId="44" fontId="24" fillId="36" borderId="6" xfId="0" applyNumberFormat="1" applyFont="1" applyFill="1" applyBorder="1" applyAlignment="1">
      <alignment vertical="center" wrapText="1"/>
    </xf>
    <xf numFmtId="44" fontId="0" fillId="0" borderId="0" xfId="0" applyNumberFormat="1" applyFont="1" applyAlignment="1">
      <alignment vertical="center" wrapText="1"/>
    </xf>
    <xf numFmtId="44" fontId="17" fillId="35" borderId="0" xfId="0" applyNumberFormat="1" applyFont="1" applyFill="1"/>
    <xf numFmtId="44" fontId="17" fillId="0" borderId="0" xfId="0" applyNumberFormat="1" applyFont="1" applyAlignment="1">
      <alignment vertical="center" wrapText="1"/>
    </xf>
    <xf numFmtId="49" fontId="21" fillId="37" borderId="6" xfId="0" applyNumberFormat="1" applyFont="1" applyFill="1" applyBorder="1" applyAlignment="1">
      <alignment horizontal="left" vertical="center" wrapText="1"/>
    </xf>
    <xf numFmtId="49" fontId="21" fillId="37" borderId="6" xfId="0" applyNumberFormat="1" applyFont="1" applyFill="1" applyBorder="1" applyAlignment="1">
      <alignment horizontal="center" vertical="center" wrapText="1"/>
    </xf>
    <xf numFmtId="4" fontId="21" fillId="37" borderId="6" xfId="0" applyNumberFormat="1" applyFont="1" applyFill="1" applyBorder="1" applyAlignment="1">
      <alignment horizontal="center" vertical="center" wrapText="1"/>
    </xf>
    <xf numFmtId="44" fontId="20" fillId="37" borderId="6" xfId="0" applyNumberFormat="1" applyFont="1" applyFill="1" applyBorder="1" applyAlignment="1">
      <alignment vertical="center" wrapText="1"/>
    </xf>
    <xf numFmtId="10" fontId="21" fillId="37" borderId="6" xfId="42" applyNumberFormat="1" applyFont="1" applyFill="1" applyBorder="1" applyAlignment="1">
      <alignment vertical="center" wrapText="1"/>
    </xf>
    <xf numFmtId="10" fontId="21" fillId="37" borderId="6" xfId="0" applyNumberFormat="1" applyFont="1" applyFill="1" applyBorder="1" applyAlignment="1">
      <alignment vertical="center" wrapText="1"/>
    </xf>
    <xf numFmtId="49" fontId="21" fillId="37" borderId="16" xfId="0" applyNumberFormat="1" applyFont="1" applyFill="1" applyBorder="1" applyAlignment="1">
      <alignment horizontal="left" vertical="center" wrapText="1"/>
    </xf>
    <xf numFmtId="49" fontId="21" fillId="37" borderId="17" xfId="0" applyNumberFormat="1" applyFont="1" applyFill="1" applyBorder="1" applyAlignment="1">
      <alignment horizontal="left" vertical="center" wrapText="1"/>
    </xf>
    <xf numFmtId="49" fontId="21" fillId="37" borderId="17" xfId="0" applyNumberFormat="1" applyFont="1" applyFill="1" applyBorder="1" applyAlignment="1">
      <alignment horizontal="center" vertical="center" wrapText="1"/>
    </xf>
    <xf numFmtId="4" fontId="21" fillId="37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10" fontId="21" fillId="0" borderId="0" xfId="42" applyNumberFormat="1" applyFont="1" applyAlignment="1">
      <alignment vertical="center" wrapText="1"/>
    </xf>
    <xf numFmtId="44" fontId="0" fillId="0" borderId="4" xfId="0" applyNumberFormat="1" applyFill="1" applyBorder="1" applyAlignment="1">
      <alignment vertical="center" wrapText="1"/>
    </xf>
    <xf numFmtId="44" fontId="17" fillId="0" borderId="5" xfId="0" applyNumberFormat="1" applyFont="1" applyFill="1" applyBorder="1" applyAlignment="1">
      <alignment vertical="center" wrapText="1"/>
    </xf>
    <xf numFmtId="0" fontId="0" fillId="35" borderId="0" xfId="0" applyFill="1" applyAlignment="1"/>
    <xf numFmtId="0" fontId="17" fillId="35" borderId="0" xfId="0" applyFont="1" applyFill="1"/>
    <xf numFmtId="0" fontId="0" fillId="35" borderId="0" xfId="0" applyFill="1" applyAlignment="1">
      <alignment horizontal="left"/>
    </xf>
    <xf numFmtId="10" fontId="0" fillId="35" borderId="0" xfId="0" applyNumberFormat="1" applyFill="1" applyAlignment="1">
      <alignment horizontal="left"/>
    </xf>
    <xf numFmtId="44" fontId="0" fillId="35" borderId="0" xfId="0" applyNumberFormat="1" applyFill="1" applyAlignment="1"/>
    <xf numFmtId="10" fontId="24" fillId="36" borderId="6" xfId="42" applyNumberFormat="1" applyFont="1" applyFill="1" applyBorder="1" applyAlignment="1">
      <alignment vertical="center" wrapText="1"/>
    </xf>
    <xf numFmtId="49" fontId="21" fillId="38" borderId="6" xfId="0" applyNumberFormat="1" applyFont="1" applyFill="1" applyBorder="1" applyAlignment="1">
      <alignment horizontal="left" vertical="center" wrapText="1"/>
    </xf>
    <xf numFmtId="49" fontId="21" fillId="38" borderId="6" xfId="0" applyNumberFormat="1" applyFont="1" applyFill="1" applyBorder="1" applyAlignment="1">
      <alignment horizontal="center" vertical="center" wrapText="1"/>
    </xf>
    <xf numFmtId="4" fontId="21" fillId="38" borderId="6" xfId="0" applyNumberFormat="1" applyFont="1" applyFill="1" applyBorder="1" applyAlignment="1">
      <alignment horizontal="center" vertical="center" wrapText="1"/>
    </xf>
    <xf numFmtId="44" fontId="20" fillId="38" borderId="6" xfId="0" applyNumberFormat="1" applyFont="1" applyFill="1" applyBorder="1" applyAlignment="1">
      <alignment vertical="center" wrapText="1"/>
    </xf>
    <xf numFmtId="10" fontId="21" fillId="38" borderId="6" xfId="42" applyNumberFormat="1" applyFont="1" applyFill="1" applyBorder="1" applyAlignment="1">
      <alignment vertical="center" wrapText="1"/>
    </xf>
    <xf numFmtId="10" fontId="21" fillId="38" borderId="6" xfId="0" applyNumberFormat="1" applyFont="1" applyFill="1" applyBorder="1" applyAlignment="1">
      <alignment vertical="center" wrapText="1"/>
    </xf>
    <xf numFmtId="49" fontId="21" fillId="39" borderId="6" xfId="0" applyNumberFormat="1" applyFont="1" applyFill="1" applyBorder="1" applyAlignment="1">
      <alignment horizontal="left" vertical="center" wrapText="1"/>
    </xf>
    <xf numFmtId="49" fontId="21" fillId="39" borderId="6" xfId="0" applyNumberFormat="1" applyFont="1" applyFill="1" applyBorder="1" applyAlignment="1">
      <alignment horizontal="center" vertical="center" wrapText="1"/>
    </xf>
    <xf numFmtId="4" fontId="21" fillId="39" borderId="6" xfId="0" applyNumberFormat="1" applyFont="1" applyFill="1" applyBorder="1" applyAlignment="1">
      <alignment horizontal="center" vertical="center" wrapText="1"/>
    </xf>
    <xf numFmtId="44" fontId="20" fillId="39" borderId="6" xfId="0" applyNumberFormat="1" applyFont="1" applyFill="1" applyBorder="1" applyAlignment="1">
      <alignment vertical="center" wrapText="1"/>
    </xf>
    <xf numFmtId="10" fontId="21" fillId="39" borderId="6" xfId="42" applyNumberFormat="1" applyFont="1" applyFill="1" applyBorder="1" applyAlignment="1">
      <alignment vertical="center" wrapText="1"/>
    </xf>
    <xf numFmtId="10" fontId="21" fillId="39" borderId="6" xfId="0" applyNumberFormat="1" applyFont="1" applyFill="1" applyBorder="1" applyAlignment="1">
      <alignment vertical="center" wrapText="1"/>
    </xf>
    <xf numFmtId="49" fontId="21" fillId="39" borderId="16" xfId="0" applyNumberFormat="1" applyFont="1" applyFill="1" applyBorder="1" applyAlignment="1">
      <alignment horizontal="left" vertical="center" wrapText="1"/>
    </xf>
    <xf numFmtId="49" fontId="21" fillId="39" borderId="17" xfId="0" applyNumberFormat="1" applyFont="1" applyFill="1" applyBorder="1" applyAlignment="1">
      <alignment horizontal="left" vertical="center" wrapText="1"/>
    </xf>
    <xf numFmtId="49" fontId="21" fillId="39" borderId="17" xfId="0" applyNumberFormat="1" applyFont="1" applyFill="1" applyBorder="1" applyAlignment="1">
      <alignment horizontal="center" vertical="center" wrapText="1"/>
    </xf>
    <xf numFmtId="4" fontId="21" fillId="39" borderId="17" xfId="0" applyNumberFormat="1" applyFont="1" applyFill="1" applyBorder="1" applyAlignment="1">
      <alignment horizontal="center" vertical="center" wrapText="1"/>
    </xf>
    <xf numFmtId="44" fontId="20" fillId="39" borderId="18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horizontal="center" vertical="center" wrapText="1"/>
    </xf>
    <xf numFmtId="44" fontId="0" fillId="0" borderId="1" xfId="0" applyNumberFormat="1" applyBorder="1" applyAlignment="1">
      <alignment vertical="center" wrapText="1"/>
    </xf>
    <xf numFmtId="44" fontId="18" fillId="0" borderId="2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vertical="center" wrapText="1"/>
    </xf>
    <xf numFmtId="0" fontId="0" fillId="0" borderId="0" xfId="0" applyFill="1" applyAlignment="1"/>
    <xf numFmtId="44" fontId="0" fillId="0" borderId="0" xfId="0" applyNumberFormat="1" applyFill="1" applyAlignment="1"/>
    <xf numFmtId="44" fontId="0" fillId="0" borderId="0" xfId="0" applyNumberFormat="1" applyFill="1"/>
    <xf numFmtId="44" fontId="17" fillId="0" borderId="0" xfId="0" applyNumberFormat="1" applyFont="1" applyFill="1"/>
    <xf numFmtId="49" fontId="17" fillId="2" borderId="19" xfId="0" applyNumberFormat="1" applyFont="1" applyFill="1" applyBorder="1" applyAlignment="1">
      <alignment horizontal="center" vertical="center" wrapText="1"/>
    </xf>
    <xf numFmtId="44" fontId="17" fillId="2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44" fontId="0" fillId="0" borderId="0" xfId="0" applyNumberFormat="1" applyFill="1" applyBorder="1" applyAlignment="1">
      <alignment vertical="center" wrapText="1"/>
    </xf>
    <xf numFmtId="44" fontId="17" fillId="0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4" fontId="0" fillId="0" borderId="0" xfId="0" applyNumberFormat="1" applyBorder="1" applyAlignment="1">
      <alignment vertical="center" wrapText="1"/>
    </xf>
    <xf numFmtId="44" fontId="17" fillId="0" borderId="0" xfId="0" applyNumberFormat="1" applyFont="1" applyBorder="1" applyAlignment="1">
      <alignment vertical="center" wrapText="1"/>
    </xf>
    <xf numFmtId="49" fontId="20" fillId="0" borderId="16" xfId="0" applyNumberFormat="1" applyFont="1" applyBorder="1" applyAlignment="1">
      <alignment horizontal="right" vertical="center" wrapText="1"/>
    </xf>
    <xf numFmtId="49" fontId="20" fillId="0" borderId="17" xfId="0" applyNumberFormat="1" applyFont="1" applyBorder="1" applyAlignment="1">
      <alignment horizontal="right" vertical="center" wrapText="1"/>
    </xf>
    <xf numFmtId="49" fontId="20" fillId="0" borderId="18" xfId="0" applyNumberFormat="1" applyFont="1" applyBorder="1" applyAlignment="1">
      <alignment horizontal="right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4" fontId="0" fillId="0" borderId="0" xfId="0" applyNumberFormat="1" applyBorder="1" applyAlignment="1">
      <alignment horizontal="right" vertical="center" wrapText="1"/>
    </xf>
    <xf numFmtId="44" fontId="18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20" fillId="2" borderId="16" xfId="0" applyNumberFormat="1" applyFont="1" applyFill="1" applyBorder="1" applyAlignment="1">
      <alignment horizontal="right" vertical="center" wrapText="1"/>
    </xf>
    <xf numFmtId="49" fontId="20" fillId="2" borderId="17" xfId="0" applyNumberFormat="1" applyFont="1" applyFill="1" applyBorder="1" applyAlignment="1">
      <alignment horizontal="right" vertical="center" wrapText="1"/>
    </xf>
    <xf numFmtId="49" fontId="20" fillId="2" borderId="18" xfId="0" applyNumberFormat="1" applyFont="1" applyFill="1" applyBorder="1" applyAlignment="1">
      <alignment horizontal="right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4" fontId="22" fillId="34" borderId="0" xfId="0" applyNumberFormat="1" applyFont="1" applyFill="1" applyAlignment="1">
      <alignment horizontal="center" vertical="center" wrapText="1"/>
    </xf>
    <xf numFmtId="49" fontId="24" fillId="36" borderId="16" xfId="0" applyNumberFormat="1" applyFont="1" applyFill="1" applyBorder="1" applyAlignment="1">
      <alignment horizontal="right" vertical="center" wrapText="1"/>
    </xf>
    <xf numFmtId="49" fontId="24" fillId="36" borderId="17" xfId="0" applyNumberFormat="1" applyFont="1" applyFill="1" applyBorder="1" applyAlignment="1">
      <alignment horizontal="right" vertical="center" wrapText="1"/>
    </xf>
    <xf numFmtId="49" fontId="24" fillId="36" borderId="18" xfId="0" applyNumberFormat="1" applyFont="1" applyFill="1" applyBorder="1" applyAlignment="1">
      <alignment horizontal="right" vertical="center" wrapText="1"/>
    </xf>
    <xf numFmtId="0" fontId="0" fillId="35" borderId="0" xfId="0" applyFill="1"/>
    <xf numFmtId="49" fontId="23" fillId="34" borderId="16" xfId="0" applyNumberFormat="1" applyFont="1" applyFill="1" applyBorder="1" applyAlignment="1">
      <alignment horizontal="right" vertical="center" wrapText="1"/>
    </xf>
    <xf numFmtId="49" fontId="23" fillId="34" borderId="17" xfId="0" applyNumberFormat="1" applyFont="1" applyFill="1" applyBorder="1" applyAlignment="1">
      <alignment horizontal="right" vertical="center" wrapText="1"/>
    </xf>
    <xf numFmtId="49" fontId="23" fillId="34" borderId="18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0" builtinId="28" customBuiltin="1"/>
    <cellStyle name="Normal" xfId="0" builtinId="0"/>
    <cellStyle name="Nota" xfId="31" builtinId="10" customBuiltin="1"/>
    <cellStyle name="Porcentagem" xfId="42" builtinId="5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105833</xdr:rowOff>
    </xdr:from>
    <xdr:to>
      <xdr:col>1</xdr:col>
      <xdr:colOff>124092</xdr:colOff>
      <xdr:row>3</xdr:row>
      <xdr:rowOff>120701</xdr:rowOff>
    </xdr:to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BA4A711F-AABA-4AC8-A181-48B04E33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74083" y="296333"/>
          <a:ext cx="1203592" cy="671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31750</xdr:colOff>
      <xdr:row>0</xdr:row>
      <xdr:rowOff>74083</xdr:rowOff>
    </xdr:from>
    <xdr:to>
      <xdr:col>9</xdr:col>
      <xdr:colOff>1151900</xdr:colOff>
      <xdr:row>3</xdr:row>
      <xdr:rowOff>60376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51E0AF-5055-4FE0-9E68-AD452C3DE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250" y="264583"/>
          <a:ext cx="1120150" cy="642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198593</xdr:colOff>
      <xdr:row>1</xdr:row>
      <xdr:rowOff>31750</xdr:rowOff>
    </xdr:from>
    <xdr:to>
      <xdr:col>1</xdr:col>
      <xdr:colOff>315277</xdr:colOff>
      <xdr:row>3</xdr:row>
      <xdr:rowOff>196901</xdr:rowOff>
    </xdr:to>
    <xdr:pic>
      <xdr:nvPicPr>
        <xdr:cNvPr id="6" name="Picture 1024" descr="Resultado de imagem para LOGO UNB">
          <a:extLst>
            <a:ext uri="{FF2B5EF4-FFF2-40B4-BE49-F238E27FC236}">
              <a16:creationId xmlns:a16="http://schemas.microsoft.com/office/drawing/2014/main" id="{D2E97D98-3F67-4DB2-8845-C3E870A2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98593" y="222250"/>
          <a:ext cx="1203655" cy="613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643093</xdr:colOff>
      <xdr:row>1</xdr:row>
      <xdr:rowOff>29882</xdr:rowOff>
    </xdr:from>
    <xdr:to>
      <xdr:col>6</xdr:col>
      <xdr:colOff>920810</xdr:colOff>
      <xdr:row>4</xdr:row>
      <xdr:rowOff>18292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480EBCC-8177-4294-ACAD-FD7BAC9A8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9828" y="220382"/>
          <a:ext cx="1129364" cy="66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393D-1873-42BF-BAFD-3B0B858D1AE9}">
  <dimension ref="A1:T1016"/>
  <sheetViews>
    <sheetView showGridLines="0" tabSelected="1" view="pageBreakPreview" zoomScale="85" zoomScaleNormal="90" zoomScaleSheetLayoutView="85" zoomScalePageLayoutView="55" workbookViewId="0">
      <selection activeCell="I51" sqref="I51"/>
    </sheetView>
  </sheetViews>
  <sheetFormatPr defaultRowHeight="15" x14ac:dyDescent="0.25"/>
  <cols>
    <col min="1" max="1" width="17.28515625" style="2" customWidth="1"/>
    <col min="2" max="2" width="41.5703125" style="2" customWidth="1"/>
    <col min="3" max="3" width="10.42578125" style="2" customWidth="1"/>
    <col min="4" max="4" width="12.85546875" style="2" customWidth="1"/>
    <col min="5" max="5" width="16.28515625" style="18" customWidth="1"/>
    <col min="6" max="6" width="18.5703125" style="18" hidden="1" customWidth="1"/>
    <col min="7" max="9" width="18.5703125" style="18" customWidth="1"/>
    <col min="10" max="10" width="18.5703125" style="23" customWidth="1"/>
    <col min="11" max="11" width="11" style="2" bestFit="1" customWidth="1"/>
    <col min="12" max="16384" width="9.140625" style="2"/>
  </cols>
  <sheetData>
    <row r="1" spans="1:20" x14ac:dyDescent="0.25">
      <c r="A1" s="85"/>
      <c r="B1" s="86"/>
      <c r="C1" s="86"/>
      <c r="D1" s="86"/>
      <c r="E1" s="87"/>
      <c r="F1" s="87"/>
      <c r="G1" s="87"/>
      <c r="H1" s="87"/>
      <c r="I1" s="87"/>
      <c r="J1" s="88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x14ac:dyDescent="0.2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x14ac:dyDescent="0.25">
      <c r="A3" s="89" t="s">
        <v>1635</v>
      </c>
      <c r="B3" s="89"/>
      <c r="C3" s="89"/>
      <c r="D3" s="89"/>
      <c r="E3" s="89"/>
      <c r="F3" s="89"/>
      <c r="G3" s="89"/>
      <c r="H3" s="89"/>
      <c r="I3" s="89"/>
      <c r="J3" s="89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" x14ac:dyDescent="0.25">
      <c r="A4" s="89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74"/>
      <c r="B5" s="74"/>
      <c r="C5" s="74"/>
      <c r="D5" s="74"/>
      <c r="E5" s="75"/>
      <c r="F5" s="75"/>
      <c r="G5" s="75"/>
      <c r="H5" s="75"/>
      <c r="I5" s="75"/>
      <c r="J5" s="76"/>
    </row>
    <row r="6" spans="1:20" x14ac:dyDescent="0.25">
      <c r="A6" s="77"/>
      <c r="B6" s="77"/>
      <c r="C6" s="77"/>
      <c r="D6" s="77"/>
      <c r="E6" s="78"/>
      <c r="F6" s="78"/>
      <c r="G6" s="78"/>
      <c r="H6" s="78"/>
      <c r="I6" s="78"/>
      <c r="J6" s="79"/>
    </row>
    <row r="7" spans="1:20" s="11" customFormat="1" ht="30" x14ac:dyDescent="0.25">
      <c r="A7" s="72" t="s">
        <v>3</v>
      </c>
      <c r="B7" s="72" t="s">
        <v>4</v>
      </c>
      <c r="C7" s="72" t="s">
        <v>5</v>
      </c>
      <c r="D7" s="72" t="s">
        <v>6</v>
      </c>
      <c r="E7" s="73" t="s">
        <v>195</v>
      </c>
      <c r="F7" s="73" t="s">
        <v>196</v>
      </c>
      <c r="G7" s="73" t="s">
        <v>197</v>
      </c>
      <c r="H7" s="73" t="s">
        <v>198</v>
      </c>
      <c r="I7" s="73" t="s">
        <v>199</v>
      </c>
      <c r="J7" s="73" t="s">
        <v>200</v>
      </c>
    </row>
    <row r="9" spans="1:20" x14ac:dyDescent="0.25">
      <c r="A9" s="39" t="s">
        <v>1638</v>
      </c>
      <c r="B9" s="38" t="s">
        <v>1636</v>
      </c>
      <c r="C9" s="38"/>
      <c r="D9" s="38"/>
      <c r="E9" s="38"/>
      <c r="F9" s="38"/>
      <c r="G9" s="38"/>
      <c r="H9" s="38"/>
      <c r="I9" s="38"/>
      <c r="J9" s="42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A10" s="39" t="s">
        <v>1637</v>
      </c>
      <c r="B10" s="101" t="s">
        <v>2</v>
      </c>
      <c r="C10" s="101"/>
      <c r="D10" s="101"/>
      <c r="E10" s="17"/>
      <c r="F10" s="17"/>
      <c r="G10" s="17"/>
      <c r="H10" s="17"/>
      <c r="I10" s="17"/>
      <c r="J10" s="22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39" t="s">
        <v>1639</v>
      </c>
      <c r="B11" s="101" t="s">
        <v>1640</v>
      </c>
      <c r="C11" s="101"/>
      <c r="D11" s="101"/>
      <c r="E11" s="17"/>
      <c r="F11" s="17"/>
      <c r="G11" s="17"/>
      <c r="H11" s="17"/>
      <c r="I11" s="17"/>
      <c r="J11" s="22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39" t="s">
        <v>1641</v>
      </c>
      <c r="B12" s="38" t="s">
        <v>1642</v>
      </c>
      <c r="C12" s="38"/>
      <c r="D12" s="38"/>
      <c r="E12" s="38"/>
      <c r="F12" s="38"/>
      <c r="G12" s="38"/>
      <c r="H12" s="38"/>
      <c r="I12" s="38"/>
      <c r="J12" s="42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39" t="s">
        <v>1643</v>
      </c>
      <c r="B13" s="41">
        <v>0.26929999999999998</v>
      </c>
      <c r="C13" s="40"/>
      <c r="D13" s="40"/>
      <c r="E13" s="17"/>
      <c r="F13" s="17"/>
      <c r="G13" s="17"/>
      <c r="H13" s="17"/>
      <c r="I13" s="17"/>
      <c r="J13" s="22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39" t="s">
        <v>1644</v>
      </c>
      <c r="B14" s="41">
        <v>0.20930000000000001</v>
      </c>
      <c r="C14" s="40" t="s">
        <v>1645</v>
      </c>
      <c r="D14" s="40"/>
      <c r="E14" s="17"/>
      <c r="F14" s="17"/>
      <c r="G14" s="17"/>
      <c r="H14" s="17"/>
      <c r="I14" s="17"/>
      <c r="J14" s="22"/>
      <c r="K14" s="4"/>
      <c r="L14" s="4"/>
      <c r="M14" s="4"/>
      <c r="N14" s="4"/>
      <c r="O14" s="4"/>
      <c r="P14" s="4"/>
      <c r="Q14" s="4"/>
      <c r="R14" s="4"/>
      <c r="S14" s="4"/>
      <c r="T14" s="4"/>
    </row>
    <row r="16" spans="1:20" ht="15.75" x14ac:dyDescent="0.25">
      <c r="A16" s="97" t="s">
        <v>1610</v>
      </c>
      <c r="B16" s="97"/>
      <c r="C16" s="97"/>
      <c r="D16" s="97"/>
      <c r="E16" s="97"/>
      <c r="F16" s="97"/>
      <c r="G16" s="97"/>
      <c r="H16" s="97"/>
      <c r="I16" s="97"/>
      <c r="J16" s="97"/>
    </row>
    <row r="18" spans="1:20" s="11" customFormat="1" ht="30" x14ac:dyDescent="0.25">
      <c r="A18" s="5" t="s">
        <v>3</v>
      </c>
      <c r="B18" s="5" t="s">
        <v>4</v>
      </c>
      <c r="C18" s="5" t="s">
        <v>5</v>
      </c>
      <c r="D18" s="5" t="s">
        <v>6</v>
      </c>
      <c r="E18" s="13" t="s">
        <v>195</v>
      </c>
      <c r="F18" s="13" t="s">
        <v>196</v>
      </c>
      <c r="G18" s="13" t="s">
        <v>197</v>
      </c>
      <c r="H18" s="13" t="s">
        <v>198</v>
      </c>
      <c r="I18" s="13" t="s">
        <v>199</v>
      </c>
      <c r="J18" s="13" t="s">
        <v>200</v>
      </c>
    </row>
    <row r="19" spans="1:20" x14ac:dyDescent="0.25">
      <c r="A19" s="12" t="s">
        <v>15</v>
      </c>
      <c r="B19" s="83" t="s">
        <v>16</v>
      </c>
      <c r="C19" s="84"/>
      <c r="D19" s="84"/>
      <c r="E19" s="84"/>
      <c r="F19" s="84"/>
      <c r="G19" s="84"/>
      <c r="H19" s="84"/>
      <c r="I19" s="84"/>
      <c r="J19" s="84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12" t="s">
        <v>17</v>
      </c>
      <c r="B20" s="83" t="s">
        <v>18</v>
      </c>
      <c r="C20" s="84"/>
      <c r="D20" s="84"/>
      <c r="E20" s="84"/>
      <c r="F20" s="84"/>
      <c r="G20" s="84"/>
      <c r="H20" s="84"/>
      <c r="I20" s="84"/>
      <c r="J20" s="84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12" t="s">
        <v>19</v>
      </c>
      <c r="B21" s="83" t="s">
        <v>20</v>
      </c>
      <c r="C21" s="84"/>
      <c r="D21" s="84"/>
      <c r="E21" s="84"/>
      <c r="F21" s="84"/>
      <c r="G21" s="84"/>
      <c r="H21" s="84"/>
      <c r="I21" s="84"/>
      <c r="J21" s="84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12" t="s">
        <v>21</v>
      </c>
      <c r="B22" s="83" t="s">
        <v>22</v>
      </c>
      <c r="C22" s="84"/>
      <c r="D22" s="84"/>
      <c r="E22" s="84"/>
      <c r="F22" s="84"/>
      <c r="G22" s="84"/>
      <c r="H22" s="84"/>
      <c r="I22" s="84"/>
      <c r="J22" s="84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51" x14ac:dyDescent="0.25">
      <c r="A23" s="8" t="s">
        <v>23</v>
      </c>
      <c r="B23" s="8" t="s">
        <v>24</v>
      </c>
      <c r="C23" s="9" t="s">
        <v>25</v>
      </c>
      <c r="D23" s="10">
        <v>54</v>
      </c>
      <c r="E23" s="14">
        <v>522</v>
      </c>
      <c r="F23" s="14">
        <f>TRUNC(E23*D23,2)</f>
        <v>28188</v>
      </c>
      <c r="G23" s="14">
        <f>TRUNC(E23*0.2693,2)</f>
        <v>140.57</v>
      </c>
      <c r="H23" s="14"/>
      <c r="I23" s="14">
        <f>H23+G23+E23</f>
        <v>662.56999999999994</v>
      </c>
      <c r="J23" s="15">
        <f>TRUNC(I23*D23,2)</f>
        <v>35778.78</v>
      </c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25.5" x14ac:dyDescent="0.25">
      <c r="A24" s="8" t="s">
        <v>26</v>
      </c>
      <c r="B24" s="8" t="s">
        <v>27</v>
      </c>
      <c r="C24" s="9" t="s">
        <v>13</v>
      </c>
      <c r="D24" s="10">
        <v>3</v>
      </c>
      <c r="E24" s="14">
        <v>875</v>
      </c>
      <c r="F24" s="14">
        <f>TRUNC(E24*D24,2)</f>
        <v>2625</v>
      </c>
      <c r="G24" s="14">
        <f>TRUNC(E24*0.2693,2)</f>
        <v>235.63</v>
      </c>
      <c r="H24" s="14"/>
      <c r="I24" s="14">
        <f>H24+G24+E24</f>
        <v>1110.6300000000001</v>
      </c>
      <c r="J24" s="15">
        <f>TRUNC(I24*D24,2)</f>
        <v>3331.89</v>
      </c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12" t="s">
        <v>28</v>
      </c>
      <c r="B25" s="83" t="s">
        <v>29</v>
      </c>
      <c r="C25" s="84"/>
      <c r="D25" s="84"/>
      <c r="E25" s="84"/>
      <c r="F25" s="84"/>
      <c r="G25" s="84"/>
      <c r="H25" s="84"/>
      <c r="I25" s="84"/>
      <c r="J25" s="84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51" x14ac:dyDescent="0.25">
      <c r="A26" s="8" t="s">
        <v>30</v>
      </c>
      <c r="B26" s="8" t="s">
        <v>31</v>
      </c>
      <c r="C26" s="9" t="s">
        <v>32</v>
      </c>
      <c r="D26" s="10">
        <v>28.8</v>
      </c>
      <c r="E26" s="14">
        <v>608.95000000000005</v>
      </c>
      <c r="F26" s="14">
        <f>TRUNC(E26*D26,2)</f>
        <v>17537.759999999998</v>
      </c>
      <c r="G26" s="14">
        <f>TRUNC(E26*0.2693,2)</f>
        <v>163.99</v>
      </c>
      <c r="H26" s="14"/>
      <c r="I26" s="14">
        <f>H26+G26+E26</f>
        <v>772.94</v>
      </c>
      <c r="J26" s="15">
        <f>TRUNC(I26*D26,2)</f>
        <v>22260.67</v>
      </c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12" t="s">
        <v>33</v>
      </c>
      <c r="B27" s="83" t="s">
        <v>34</v>
      </c>
      <c r="C27" s="84"/>
      <c r="D27" s="84"/>
      <c r="E27" s="84"/>
      <c r="F27" s="84"/>
      <c r="G27" s="84"/>
      <c r="H27" s="84"/>
      <c r="I27" s="84"/>
      <c r="J27" s="84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51" x14ac:dyDescent="0.25">
      <c r="A28" s="8" t="s">
        <v>35</v>
      </c>
      <c r="B28" s="8" t="s">
        <v>36</v>
      </c>
      <c r="C28" s="9" t="s">
        <v>32</v>
      </c>
      <c r="D28" s="10">
        <v>38.4</v>
      </c>
      <c r="E28" s="14">
        <v>396.37</v>
      </c>
      <c r="F28" s="14">
        <f>TRUNC(E28*D28,2)</f>
        <v>15220.6</v>
      </c>
      <c r="G28" s="14">
        <f>TRUNC(E28*0.2693,2)</f>
        <v>106.74</v>
      </c>
      <c r="H28" s="14"/>
      <c r="I28" s="14">
        <f>H28+G28+E28</f>
        <v>503.11</v>
      </c>
      <c r="J28" s="15">
        <f>TRUNC(I28*D28,2)</f>
        <v>19319.419999999998</v>
      </c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A29" s="12" t="s">
        <v>37</v>
      </c>
      <c r="B29" s="83" t="s">
        <v>38</v>
      </c>
      <c r="C29" s="84"/>
      <c r="D29" s="84"/>
      <c r="E29" s="84"/>
      <c r="F29" s="84"/>
      <c r="G29" s="84"/>
      <c r="H29" s="84"/>
      <c r="I29" s="84"/>
      <c r="J29" s="84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51" x14ac:dyDescent="0.25">
      <c r="A30" s="8" t="s">
        <v>39</v>
      </c>
      <c r="B30" s="8" t="s">
        <v>40</v>
      </c>
      <c r="C30" s="9" t="s">
        <v>32</v>
      </c>
      <c r="D30" s="10">
        <v>21.22</v>
      </c>
      <c r="E30" s="14">
        <v>683.99</v>
      </c>
      <c r="F30" s="14">
        <f>TRUNC(E30*D30,2)</f>
        <v>14514.26</v>
      </c>
      <c r="G30" s="14">
        <f>TRUNC(E30*0.2693,2)</f>
        <v>184.19</v>
      </c>
      <c r="H30" s="14"/>
      <c r="I30" s="14">
        <f>H30+G30+E30</f>
        <v>868.18000000000006</v>
      </c>
      <c r="J30" s="15">
        <f>TRUNC(I30*D30,2)</f>
        <v>18422.77</v>
      </c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12" t="s">
        <v>41</v>
      </c>
      <c r="B31" s="83" t="s">
        <v>42</v>
      </c>
      <c r="C31" s="84"/>
      <c r="D31" s="84"/>
      <c r="E31" s="84"/>
      <c r="F31" s="84"/>
      <c r="G31" s="84"/>
      <c r="H31" s="84"/>
      <c r="I31" s="84"/>
      <c r="J31" s="84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12" t="s">
        <v>43</v>
      </c>
      <c r="B32" s="83" t="s">
        <v>44</v>
      </c>
      <c r="C32" s="84"/>
      <c r="D32" s="84"/>
      <c r="E32" s="84"/>
      <c r="F32" s="84"/>
      <c r="G32" s="84"/>
      <c r="H32" s="84"/>
      <c r="I32" s="84"/>
      <c r="J32" s="84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51" x14ac:dyDescent="0.25">
      <c r="A33" s="8" t="s">
        <v>45</v>
      </c>
      <c r="B33" s="8" t="s">
        <v>46</v>
      </c>
      <c r="C33" s="9" t="s">
        <v>47</v>
      </c>
      <c r="D33" s="10">
        <v>117.34</v>
      </c>
      <c r="E33" s="14">
        <v>22.4</v>
      </c>
      <c r="F33" s="14">
        <f>TRUNC(E33*D33,2)</f>
        <v>2628.41</v>
      </c>
      <c r="G33" s="14">
        <f>TRUNC(E33*0.2693,2)</f>
        <v>6.03</v>
      </c>
      <c r="H33" s="14"/>
      <c r="I33" s="14">
        <f>H33+G33+E33</f>
        <v>28.43</v>
      </c>
      <c r="J33" s="15">
        <f>TRUNC(I33*D33,2)</f>
        <v>3335.97</v>
      </c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51" x14ac:dyDescent="0.25">
      <c r="A34" s="8" t="s">
        <v>48</v>
      </c>
      <c r="B34" s="8" t="s">
        <v>49</v>
      </c>
      <c r="C34" s="9" t="s">
        <v>13</v>
      </c>
      <c r="D34" s="10">
        <v>1</v>
      </c>
      <c r="E34" s="14">
        <v>4576.91</v>
      </c>
      <c r="F34" s="14">
        <f>TRUNC(E34*D34,2)</f>
        <v>4576.91</v>
      </c>
      <c r="G34" s="14">
        <f>TRUNC(E34*0.2693,2)</f>
        <v>1232.56</v>
      </c>
      <c r="H34" s="14"/>
      <c r="I34" s="14">
        <f>H34+G34+E34</f>
        <v>5809.4699999999993</v>
      </c>
      <c r="J34" s="15">
        <f>TRUNC(I34*D34,2)</f>
        <v>5809.47</v>
      </c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12" t="s">
        <v>50</v>
      </c>
      <c r="B35" s="83" t="s">
        <v>51</v>
      </c>
      <c r="C35" s="84"/>
      <c r="D35" s="84"/>
      <c r="E35" s="84"/>
      <c r="F35" s="84"/>
      <c r="G35" s="84"/>
      <c r="H35" s="84"/>
      <c r="I35" s="84"/>
      <c r="J35" s="84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63.75" x14ac:dyDescent="0.25">
      <c r="A36" s="8" t="s">
        <v>52</v>
      </c>
      <c r="B36" s="8" t="s">
        <v>53</v>
      </c>
      <c r="C36" s="9" t="s">
        <v>47</v>
      </c>
      <c r="D36" s="10">
        <v>75.599999999999994</v>
      </c>
      <c r="E36" s="14">
        <v>6.99</v>
      </c>
      <c r="F36" s="14">
        <f>TRUNC(E36*D36,2)</f>
        <v>528.44000000000005</v>
      </c>
      <c r="G36" s="14">
        <f>TRUNC(E36*0.2693,2)</f>
        <v>1.88</v>
      </c>
      <c r="H36" s="14"/>
      <c r="I36" s="14">
        <f>H36+G36+E36</f>
        <v>8.870000000000001</v>
      </c>
      <c r="J36" s="15">
        <f>TRUNC(I36*D36,2)</f>
        <v>670.57</v>
      </c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38.25" x14ac:dyDescent="0.25">
      <c r="A37" s="8" t="s">
        <v>54</v>
      </c>
      <c r="B37" s="8" t="s">
        <v>55</v>
      </c>
      <c r="C37" s="9" t="s">
        <v>13</v>
      </c>
      <c r="D37" s="10">
        <v>1</v>
      </c>
      <c r="E37" s="14">
        <v>73.33</v>
      </c>
      <c r="F37" s="14">
        <f>TRUNC(E37*D37,2)</f>
        <v>73.33</v>
      </c>
      <c r="G37" s="14">
        <f>TRUNC(E37*0.2693,2)</f>
        <v>19.739999999999998</v>
      </c>
      <c r="H37" s="14"/>
      <c r="I37" s="14">
        <f>H37+G37+E37</f>
        <v>93.07</v>
      </c>
      <c r="J37" s="15">
        <f>TRUNC(I37*D37,2)</f>
        <v>93.07</v>
      </c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25.5" x14ac:dyDescent="0.25">
      <c r="A38" s="8" t="s">
        <v>56</v>
      </c>
      <c r="B38" s="8" t="s">
        <v>57</v>
      </c>
      <c r="C38" s="9" t="s">
        <v>47</v>
      </c>
      <c r="D38" s="10">
        <v>75.599999999999994</v>
      </c>
      <c r="E38" s="14">
        <v>15.79</v>
      </c>
      <c r="F38" s="14">
        <f>TRUNC(E38*D38,2)</f>
        <v>1193.72</v>
      </c>
      <c r="G38" s="14">
        <f>TRUNC(E38*0.2693,2)</f>
        <v>4.25</v>
      </c>
      <c r="H38" s="14"/>
      <c r="I38" s="14">
        <f>H38+G38+E38</f>
        <v>20.04</v>
      </c>
      <c r="J38" s="15">
        <f>TRUNC(I38*D38,2)</f>
        <v>1515.02</v>
      </c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12" t="s">
        <v>58</v>
      </c>
      <c r="B39" s="83" t="s">
        <v>59</v>
      </c>
      <c r="C39" s="84"/>
      <c r="D39" s="84"/>
      <c r="E39" s="84"/>
      <c r="F39" s="84"/>
      <c r="G39" s="84"/>
      <c r="H39" s="84"/>
      <c r="I39" s="84"/>
      <c r="J39" s="84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51" x14ac:dyDescent="0.25">
      <c r="A40" s="8" t="s">
        <v>60</v>
      </c>
      <c r="B40" s="8" t="s">
        <v>61</v>
      </c>
      <c r="C40" s="9" t="s">
        <v>47</v>
      </c>
      <c r="D40" s="10">
        <v>32.9</v>
      </c>
      <c r="E40" s="14">
        <v>21.17</v>
      </c>
      <c r="F40" s="14">
        <f>TRUNC(E40*D40,2)</f>
        <v>696.49</v>
      </c>
      <c r="G40" s="14">
        <f>TRUNC(E40*0.2693,2)</f>
        <v>5.7</v>
      </c>
      <c r="H40" s="14"/>
      <c r="I40" s="14">
        <f>H40+G40+E40</f>
        <v>26.87</v>
      </c>
      <c r="J40" s="15">
        <f>TRUNC(I40*D40,2)</f>
        <v>884.02</v>
      </c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12" t="s">
        <v>62</v>
      </c>
      <c r="B41" s="83" t="s">
        <v>63</v>
      </c>
      <c r="C41" s="84"/>
      <c r="D41" s="84"/>
      <c r="E41" s="84"/>
      <c r="F41" s="84"/>
      <c r="G41" s="84"/>
      <c r="H41" s="84"/>
      <c r="I41" s="84"/>
      <c r="J41" s="84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12" t="s">
        <v>64</v>
      </c>
      <c r="B42" s="83" t="s">
        <v>65</v>
      </c>
      <c r="C42" s="84"/>
      <c r="D42" s="84"/>
      <c r="E42" s="84"/>
      <c r="F42" s="84"/>
      <c r="G42" s="84"/>
      <c r="H42" s="84"/>
      <c r="I42" s="84"/>
      <c r="J42" s="84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38.25" x14ac:dyDescent="0.25">
      <c r="A43" s="8" t="s">
        <v>66</v>
      </c>
      <c r="B43" s="8" t="s">
        <v>67</v>
      </c>
      <c r="C43" s="9" t="s">
        <v>47</v>
      </c>
      <c r="D43" s="10">
        <v>260</v>
      </c>
      <c r="E43" s="14">
        <v>135.5</v>
      </c>
      <c r="F43" s="14">
        <f>TRUNC(E43*D43,2)</f>
        <v>35230</v>
      </c>
      <c r="G43" s="14">
        <f>TRUNC(E43*0.2693,2)</f>
        <v>36.49</v>
      </c>
      <c r="H43" s="14"/>
      <c r="I43" s="14">
        <f>H43+G43+E43</f>
        <v>171.99</v>
      </c>
      <c r="J43" s="15">
        <f>TRUNC(I43*D43,2)</f>
        <v>44717.4</v>
      </c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x14ac:dyDescent="0.25">
      <c r="A44" s="12" t="s">
        <v>68</v>
      </c>
      <c r="B44" s="83" t="s">
        <v>69</v>
      </c>
      <c r="C44" s="84"/>
      <c r="D44" s="84"/>
      <c r="E44" s="84"/>
      <c r="F44" s="84"/>
      <c r="G44" s="84"/>
      <c r="H44" s="84"/>
      <c r="I44" s="84"/>
      <c r="J44" s="84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25.5" x14ac:dyDescent="0.25">
      <c r="A45" s="8" t="s">
        <v>70</v>
      </c>
      <c r="B45" s="8" t="s">
        <v>71</v>
      </c>
      <c r="C45" s="9" t="s">
        <v>32</v>
      </c>
      <c r="D45" s="10">
        <v>18.649999999999999</v>
      </c>
      <c r="E45" s="14">
        <v>342.99</v>
      </c>
      <c r="F45" s="14">
        <f>TRUNC(E45*D45,2)</f>
        <v>6396.76</v>
      </c>
      <c r="G45" s="14">
        <f>TRUNC(E45*0.2693,2)</f>
        <v>92.36</v>
      </c>
      <c r="H45" s="14"/>
      <c r="I45" s="14">
        <f>H45+G45+E45</f>
        <v>435.35</v>
      </c>
      <c r="J45" s="15">
        <f>TRUNC(I45*D45,2)</f>
        <v>8119.27</v>
      </c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25">
      <c r="A46" s="12" t="s">
        <v>72</v>
      </c>
      <c r="B46" s="83" t="s">
        <v>73</v>
      </c>
      <c r="C46" s="84"/>
      <c r="D46" s="84"/>
      <c r="E46" s="84"/>
      <c r="F46" s="84"/>
      <c r="G46" s="84"/>
      <c r="H46" s="84"/>
      <c r="I46" s="84"/>
      <c r="J46" s="84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25.5" x14ac:dyDescent="0.25">
      <c r="A47" s="8" t="s">
        <v>74</v>
      </c>
      <c r="B47" s="8" t="s">
        <v>75</v>
      </c>
      <c r="C47" s="9" t="s">
        <v>13</v>
      </c>
      <c r="D47" s="10">
        <v>1</v>
      </c>
      <c r="E47" s="14">
        <v>3137.19</v>
      </c>
      <c r="F47" s="14">
        <f>TRUNC(E47*D47,2)</f>
        <v>3137.19</v>
      </c>
      <c r="G47" s="14">
        <f>TRUNC(E47*0.2693,2)</f>
        <v>844.84</v>
      </c>
      <c r="H47" s="14"/>
      <c r="I47" s="14">
        <f>H47+G47+E47</f>
        <v>3982.03</v>
      </c>
      <c r="J47" s="15">
        <f>TRUNC(I47*D47,2)</f>
        <v>3982.03</v>
      </c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12" t="s">
        <v>76</v>
      </c>
      <c r="B48" s="83" t="s">
        <v>77</v>
      </c>
      <c r="C48" s="84"/>
      <c r="D48" s="84"/>
      <c r="E48" s="84"/>
      <c r="F48" s="84"/>
      <c r="G48" s="84"/>
      <c r="H48" s="84"/>
      <c r="I48" s="84"/>
      <c r="J48" s="84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12" t="s">
        <v>78</v>
      </c>
      <c r="B49" s="83" t="s">
        <v>79</v>
      </c>
      <c r="C49" s="84"/>
      <c r="D49" s="84"/>
      <c r="E49" s="84"/>
      <c r="F49" s="84"/>
      <c r="G49" s="84"/>
      <c r="H49" s="84"/>
      <c r="I49" s="84"/>
      <c r="J49" s="84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12" t="s">
        <v>80</v>
      </c>
      <c r="B50" s="83" t="s">
        <v>81</v>
      </c>
      <c r="C50" s="84"/>
      <c r="D50" s="84"/>
      <c r="E50" s="84"/>
      <c r="F50" s="84"/>
      <c r="G50" s="84"/>
      <c r="H50" s="84"/>
      <c r="I50" s="84"/>
      <c r="J50" s="84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25.5" x14ac:dyDescent="0.25">
      <c r="A51" s="8" t="s">
        <v>82</v>
      </c>
      <c r="B51" s="8" t="s">
        <v>1632</v>
      </c>
      <c r="C51" s="9" t="s">
        <v>84</v>
      </c>
      <c r="D51" s="10">
        <v>0.51</v>
      </c>
      <c r="E51" s="14">
        <v>195.64</v>
      </c>
      <c r="F51" s="14">
        <f>TRUNC(E51*D51,2)</f>
        <v>99.77</v>
      </c>
      <c r="G51" s="14">
        <f>TRUNC(E51*0.2693,2)</f>
        <v>52.68</v>
      </c>
      <c r="H51" s="14"/>
      <c r="I51" s="14">
        <f>H51+G51+E51</f>
        <v>248.32</v>
      </c>
      <c r="J51" s="15">
        <f>TRUNC(I51*D51,2)</f>
        <v>126.64</v>
      </c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5">
      <c r="A52" s="12" t="s">
        <v>85</v>
      </c>
      <c r="B52" s="83" t="s">
        <v>86</v>
      </c>
      <c r="C52" s="84"/>
      <c r="D52" s="84"/>
      <c r="E52" s="84"/>
      <c r="F52" s="84"/>
      <c r="G52" s="84"/>
      <c r="H52" s="84"/>
      <c r="I52" s="84"/>
      <c r="J52" s="84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38.25" x14ac:dyDescent="0.25">
      <c r="A53" s="8" t="s">
        <v>87</v>
      </c>
      <c r="B53" s="8" t="s">
        <v>88</v>
      </c>
      <c r="C53" s="9" t="s">
        <v>84</v>
      </c>
      <c r="D53" s="10">
        <v>1.35</v>
      </c>
      <c r="E53" s="14">
        <v>39.58</v>
      </c>
      <c r="F53" s="14">
        <f>TRUNC(E53*D53,2)</f>
        <v>53.43</v>
      </c>
      <c r="G53" s="14">
        <f>TRUNC(E53*0.2693,2)</f>
        <v>10.65</v>
      </c>
      <c r="H53" s="14"/>
      <c r="I53" s="14">
        <f>H53+G53+E53</f>
        <v>50.23</v>
      </c>
      <c r="J53" s="15">
        <f>TRUNC(I53*D53,2)</f>
        <v>67.81</v>
      </c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25.5" x14ac:dyDescent="0.25">
      <c r="A54" s="8" t="s">
        <v>89</v>
      </c>
      <c r="B54" s="8" t="s">
        <v>1633</v>
      </c>
      <c r="C54" s="9" t="s">
        <v>84</v>
      </c>
      <c r="D54" s="10">
        <v>0.14000000000000001</v>
      </c>
      <c r="E54" s="14">
        <v>74.42</v>
      </c>
      <c r="F54" s="14">
        <f>TRUNC(E54*D54,2)</f>
        <v>10.41</v>
      </c>
      <c r="G54" s="14">
        <f>TRUNC(E54*0.2693,2)</f>
        <v>20.04</v>
      </c>
      <c r="H54" s="14"/>
      <c r="I54" s="14">
        <f>H54+G54+E54</f>
        <v>94.460000000000008</v>
      </c>
      <c r="J54" s="15">
        <f>TRUNC(I54*D54,2)</f>
        <v>13.22</v>
      </c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x14ac:dyDescent="0.25">
      <c r="A55" s="12" t="s">
        <v>91</v>
      </c>
      <c r="B55" s="83" t="s">
        <v>92</v>
      </c>
      <c r="C55" s="84"/>
      <c r="D55" s="84"/>
      <c r="E55" s="84"/>
      <c r="F55" s="84"/>
      <c r="G55" s="84"/>
      <c r="H55" s="84"/>
      <c r="I55" s="84"/>
      <c r="J55" s="84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25.5" x14ac:dyDescent="0.25">
      <c r="A56" s="8" t="s">
        <v>93</v>
      </c>
      <c r="B56" s="8" t="s">
        <v>1634</v>
      </c>
      <c r="C56" s="9" t="s">
        <v>32</v>
      </c>
      <c r="D56" s="10">
        <v>273.49</v>
      </c>
      <c r="E56" s="14">
        <v>17.09</v>
      </c>
      <c r="F56" s="14">
        <f>TRUNC(E56*D56,2)</f>
        <v>4673.9399999999996</v>
      </c>
      <c r="G56" s="14">
        <f>TRUNC(E56*0.2693,2)</f>
        <v>4.5999999999999996</v>
      </c>
      <c r="H56" s="14"/>
      <c r="I56" s="14">
        <f>H56+G56+E56</f>
        <v>21.689999999999998</v>
      </c>
      <c r="J56" s="15">
        <f>TRUNC(I56*D56,2)</f>
        <v>5931.99</v>
      </c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x14ac:dyDescent="0.25">
      <c r="A57" s="12" t="s">
        <v>95</v>
      </c>
      <c r="B57" s="83" t="s">
        <v>96</v>
      </c>
      <c r="C57" s="84"/>
      <c r="D57" s="84"/>
      <c r="E57" s="84"/>
      <c r="F57" s="84"/>
      <c r="G57" s="84"/>
      <c r="H57" s="84"/>
      <c r="I57" s="84"/>
      <c r="J57" s="84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51" x14ac:dyDescent="0.25">
      <c r="A58" s="8" t="s">
        <v>97</v>
      </c>
      <c r="B58" s="8" t="s">
        <v>98</v>
      </c>
      <c r="C58" s="9" t="s">
        <v>32</v>
      </c>
      <c r="D58" s="10">
        <v>171</v>
      </c>
      <c r="E58" s="14">
        <v>1.83</v>
      </c>
      <c r="F58" s="14">
        <f>TRUNC(E58*D58,2)</f>
        <v>312.93</v>
      </c>
      <c r="G58" s="14">
        <f>TRUNC(E58*0.2693,2)</f>
        <v>0.49</v>
      </c>
      <c r="H58" s="14"/>
      <c r="I58" s="14">
        <f>H58+G58+E58</f>
        <v>2.3200000000000003</v>
      </c>
      <c r="J58" s="15">
        <f>TRUNC(I58*D58,2)</f>
        <v>396.72</v>
      </c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38.25" x14ac:dyDescent="0.25">
      <c r="A59" s="8" t="s">
        <v>99</v>
      </c>
      <c r="B59" s="8" t="s">
        <v>100</v>
      </c>
      <c r="C59" s="9" t="s">
        <v>32</v>
      </c>
      <c r="D59" s="10">
        <v>2.84</v>
      </c>
      <c r="E59" s="14">
        <v>6.53</v>
      </c>
      <c r="F59" s="14">
        <f>TRUNC(E59*D59,2)</f>
        <v>18.54</v>
      </c>
      <c r="G59" s="14">
        <f>TRUNC(E59*0.2693,2)</f>
        <v>1.75</v>
      </c>
      <c r="H59" s="14"/>
      <c r="I59" s="14">
        <f>H59+G59+E59</f>
        <v>8.2800000000000011</v>
      </c>
      <c r="J59" s="15">
        <f>TRUNC(I59*D59,2)</f>
        <v>23.51</v>
      </c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25">
      <c r="A60" s="12" t="s">
        <v>101</v>
      </c>
      <c r="B60" s="83" t="s">
        <v>102</v>
      </c>
      <c r="C60" s="84"/>
      <c r="D60" s="84"/>
      <c r="E60" s="84"/>
      <c r="F60" s="84"/>
      <c r="G60" s="84"/>
      <c r="H60" s="84"/>
      <c r="I60" s="84"/>
      <c r="J60" s="84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25">
      <c r="A61" s="8" t="s">
        <v>103</v>
      </c>
      <c r="B61" s="8" t="s">
        <v>104</v>
      </c>
      <c r="C61" s="9" t="s">
        <v>13</v>
      </c>
      <c r="D61" s="10">
        <v>4</v>
      </c>
      <c r="E61" s="14">
        <v>17.61</v>
      </c>
      <c r="F61" s="14">
        <f>TRUNC(E61*D61,2)</f>
        <v>70.44</v>
      </c>
      <c r="G61" s="14">
        <f>TRUNC(E61*0.2693,2)</f>
        <v>4.74</v>
      </c>
      <c r="H61" s="14"/>
      <c r="I61" s="14">
        <f>H61+G61+E61</f>
        <v>22.35</v>
      </c>
      <c r="J61" s="15">
        <f>TRUNC(I61*D61,2)</f>
        <v>89.4</v>
      </c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x14ac:dyDescent="0.25">
      <c r="A62" s="12" t="s">
        <v>105</v>
      </c>
      <c r="B62" s="83" t="s">
        <v>106</v>
      </c>
      <c r="C62" s="84"/>
      <c r="D62" s="84"/>
      <c r="E62" s="84"/>
      <c r="F62" s="84"/>
      <c r="G62" s="84"/>
      <c r="H62" s="84"/>
      <c r="I62" s="84"/>
      <c r="J62" s="84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51" x14ac:dyDescent="0.25">
      <c r="A63" s="8" t="s">
        <v>107</v>
      </c>
      <c r="B63" s="8" t="s">
        <v>108</v>
      </c>
      <c r="C63" s="9" t="s">
        <v>84</v>
      </c>
      <c r="D63" s="10">
        <v>19.46</v>
      </c>
      <c r="E63" s="14">
        <v>58.06</v>
      </c>
      <c r="F63" s="14">
        <f>TRUNC(E63*D63,2)</f>
        <v>1129.8399999999999</v>
      </c>
      <c r="G63" s="14">
        <f>TRUNC(E63*0.2693,2)</f>
        <v>15.63</v>
      </c>
      <c r="H63" s="14"/>
      <c r="I63" s="14">
        <f>H63+G63+E63</f>
        <v>73.69</v>
      </c>
      <c r="J63" s="15">
        <f>TRUNC(I63*D63,2)</f>
        <v>1434</v>
      </c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x14ac:dyDescent="0.25">
      <c r="A64" s="12" t="s">
        <v>109</v>
      </c>
      <c r="B64" s="83" t="s">
        <v>110</v>
      </c>
      <c r="C64" s="84"/>
      <c r="D64" s="84"/>
      <c r="E64" s="84"/>
      <c r="F64" s="84"/>
      <c r="G64" s="84"/>
      <c r="H64" s="84"/>
      <c r="I64" s="84"/>
      <c r="J64" s="84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x14ac:dyDescent="0.25">
      <c r="A65" s="12" t="s">
        <v>111</v>
      </c>
      <c r="B65" s="83" t="s">
        <v>112</v>
      </c>
      <c r="C65" s="84"/>
      <c r="D65" s="84"/>
      <c r="E65" s="84"/>
      <c r="F65" s="84"/>
      <c r="G65" s="84"/>
      <c r="H65" s="84"/>
      <c r="I65" s="84"/>
      <c r="J65" s="84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x14ac:dyDescent="0.25">
      <c r="A66" s="12" t="s">
        <v>113</v>
      </c>
      <c r="B66" s="83" t="s">
        <v>114</v>
      </c>
      <c r="C66" s="84"/>
      <c r="D66" s="84"/>
      <c r="E66" s="84"/>
      <c r="F66" s="84"/>
      <c r="G66" s="84"/>
      <c r="H66" s="84"/>
      <c r="I66" s="84"/>
      <c r="J66" s="84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25.5" x14ac:dyDescent="0.25">
      <c r="A67" s="8" t="s">
        <v>115</v>
      </c>
      <c r="B67" s="8" t="s">
        <v>116</v>
      </c>
      <c r="C67" s="9" t="s">
        <v>32</v>
      </c>
      <c r="D67" s="10">
        <v>1066.3499999999999</v>
      </c>
      <c r="E67" s="14">
        <v>2.48</v>
      </c>
      <c r="F67" s="14">
        <f>TRUNC(E67*D67,2)</f>
        <v>2644.54</v>
      </c>
      <c r="G67" s="14">
        <f>TRUNC(E67*0.2693,2)</f>
        <v>0.66</v>
      </c>
      <c r="H67" s="14"/>
      <c r="I67" s="14">
        <f>H67+G67+E67</f>
        <v>3.14</v>
      </c>
      <c r="J67" s="15">
        <f>TRUNC(I67*D67,2)</f>
        <v>3348.33</v>
      </c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63.75" x14ac:dyDescent="0.25">
      <c r="A68" s="8" t="s">
        <v>117</v>
      </c>
      <c r="B68" s="8" t="s">
        <v>118</v>
      </c>
      <c r="C68" s="9" t="s">
        <v>32</v>
      </c>
      <c r="D68" s="10">
        <v>909.5</v>
      </c>
      <c r="E68" s="14">
        <v>0.24</v>
      </c>
      <c r="F68" s="14">
        <f>TRUNC(E68*D68,2)</f>
        <v>218.28</v>
      </c>
      <c r="G68" s="14">
        <f>TRUNC(E68*0.2693,2)</f>
        <v>0.06</v>
      </c>
      <c r="H68" s="14"/>
      <c r="I68" s="14">
        <f>H68+G68+E68</f>
        <v>0.3</v>
      </c>
      <c r="J68" s="15">
        <f>TRUNC(I68*D68,2)</f>
        <v>272.85000000000002</v>
      </c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x14ac:dyDescent="0.25">
      <c r="A69" s="12" t="s">
        <v>119</v>
      </c>
      <c r="B69" s="83" t="s">
        <v>120</v>
      </c>
      <c r="C69" s="84"/>
      <c r="D69" s="84"/>
      <c r="E69" s="84"/>
      <c r="F69" s="84"/>
      <c r="G69" s="84"/>
      <c r="H69" s="84"/>
      <c r="I69" s="84"/>
      <c r="J69" s="84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51" x14ac:dyDescent="0.25">
      <c r="A70" s="8" t="s">
        <v>121</v>
      </c>
      <c r="B70" s="8" t="s">
        <v>122</v>
      </c>
      <c r="C70" s="9" t="s">
        <v>13</v>
      </c>
      <c r="D70" s="10">
        <v>2</v>
      </c>
      <c r="E70" s="14">
        <v>53.18</v>
      </c>
      <c r="F70" s="14">
        <f>TRUNC(E70*D70,2)</f>
        <v>106.36</v>
      </c>
      <c r="G70" s="14">
        <f>TRUNC(E70*0.2693,2)</f>
        <v>14.32</v>
      </c>
      <c r="H70" s="14"/>
      <c r="I70" s="14">
        <f>H70+G70+E70</f>
        <v>67.5</v>
      </c>
      <c r="J70" s="15">
        <f>TRUNC(I70*D70,2)</f>
        <v>135</v>
      </c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51" x14ac:dyDescent="0.25">
      <c r="A71" s="8" t="s">
        <v>123</v>
      </c>
      <c r="B71" s="8" t="s">
        <v>124</v>
      </c>
      <c r="C71" s="9" t="s">
        <v>13</v>
      </c>
      <c r="D71" s="10">
        <v>2</v>
      </c>
      <c r="E71" s="14">
        <v>53.44</v>
      </c>
      <c r="F71" s="14">
        <f>TRUNC(E71*D71,2)</f>
        <v>106.88</v>
      </c>
      <c r="G71" s="14">
        <f>TRUNC(E71*0.2693,2)</f>
        <v>14.39</v>
      </c>
      <c r="H71" s="14"/>
      <c r="I71" s="14">
        <f>H71+G71+E71</f>
        <v>67.83</v>
      </c>
      <c r="J71" s="15">
        <f>TRUNC(I71*D71,2)</f>
        <v>135.66</v>
      </c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x14ac:dyDescent="0.25">
      <c r="A72" s="12" t="s">
        <v>125</v>
      </c>
      <c r="B72" s="83" t="s">
        <v>126</v>
      </c>
      <c r="C72" s="84"/>
      <c r="D72" s="84"/>
      <c r="E72" s="84"/>
      <c r="F72" s="84"/>
      <c r="G72" s="84"/>
      <c r="H72" s="84"/>
      <c r="I72" s="84"/>
      <c r="J72" s="84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x14ac:dyDescent="0.25">
      <c r="A73" s="12" t="s">
        <v>127</v>
      </c>
      <c r="B73" s="83" t="s">
        <v>128</v>
      </c>
      <c r="C73" s="84"/>
      <c r="D73" s="84"/>
      <c r="E73" s="84"/>
      <c r="F73" s="84"/>
      <c r="G73" s="84"/>
      <c r="H73" s="84"/>
      <c r="I73" s="84"/>
      <c r="J73" s="84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51" x14ac:dyDescent="0.25">
      <c r="A74" s="8" t="s">
        <v>129</v>
      </c>
      <c r="B74" s="8" t="s">
        <v>130</v>
      </c>
      <c r="C74" s="9" t="s">
        <v>84</v>
      </c>
      <c r="D74" s="10">
        <v>440.54</v>
      </c>
      <c r="E74" s="14">
        <v>3.78</v>
      </c>
      <c r="F74" s="14">
        <f>TRUNC(E74*D74,2)</f>
        <v>1665.24</v>
      </c>
      <c r="G74" s="14">
        <f>TRUNC(E74*0.2693,2)</f>
        <v>1.01</v>
      </c>
      <c r="H74" s="14"/>
      <c r="I74" s="14">
        <f>H74+G74+E74</f>
        <v>4.79</v>
      </c>
      <c r="J74" s="15">
        <f>TRUNC(I74*D74,2)</f>
        <v>2110.1799999999998</v>
      </c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x14ac:dyDescent="0.25">
      <c r="A75" s="12" t="s">
        <v>131</v>
      </c>
      <c r="B75" s="83" t="s">
        <v>132</v>
      </c>
      <c r="C75" s="84"/>
      <c r="D75" s="84"/>
      <c r="E75" s="84"/>
      <c r="F75" s="84"/>
      <c r="G75" s="84"/>
      <c r="H75" s="84"/>
      <c r="I75" s="84"/>
      <c r="J75" s="84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89.25" x14ac:dyDescent="0.25">
      <c r="A76" s="8" t="s">
        <v>133</v>
      </c>
      <c r="B76" s="8" t="s">
        <v>134</v>
      </c>
      <c r="C76" s="9" t="s">
        <v>84</v>
      </c>
      <c r="D76" s="10">
        <v>847.05</v>
      </c>
      <c r="E76" s="14">
        <v>4.08</v>
      </c>
      <c r="F76" s="14">
        <f>TRUNC(E76*D76,2)</f>
        <v>3455.96</v>
      </c>
      <c r="G76" s="14">
        <f>TRUNC(E76*0.2693,2)</f>
        <v>1.0900000000000001</v>
      </c>
      <c r="H76" s="14"/>
      <c r="I76" s="14">
        <f>H76+G76+E76</f>
        <v>5.17</v>
      </c>
      <c r="J76" s="15">
        <f>TRUNC(I76*D76,2)</f>
        <v>4379.24</v>
      </c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51" x14ac:dyDescent="0.25">
      <c r="A77" s="8" t="s">
        <v>135</v>
      </c>
      <c r="B77" s="8" t="s">
        <v>136</v>
      </c>
      <c r="C77" s="9" t="s">
        <v>137</v>
      </c>
      <c r="D77" s="10">
        <v>4235.25</v>
      </c>
      <c r="E77" s="14">
        <v>1.57</v>
      </c>
      <c r="F77" s="14">
        <f>TRUNC(E77*D77,2)</f>
        <v>6649.34</v>
      </c>
      <c r="G77" s="14">
        <f>TRUNC(E77*0.2693,2)</f>
        <v>0.42</v>
      </c>
      <c r="H77" s="14"/>
      <c r="I77" s="14">
        <f>H77+G77+E77</f>
        <v>1.99</v>
      </c>
      <c r="J77" s="15">
        <f>TRUNC(I77*D77,2)</f>
        <v>8428.14</v>
      </c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x14ac:dyDescent="0.25">
      <c r="A78" s="80" t="s">
        <v>14</v>
      </c>
      <c r="B78" s="81"/>
      <c r="C78" s="81"/>
      <c r="D78" s="81"/>
      <c r="E78" s="81"/>
      <c r="F78" s="81"/>
      <c r="G78" s="81"/>
      <c r="H78" s="81"/>
      <c r="I78" s="82"/>
      <c r="J78" s="15">
        <f>SUM(J23:J77)</f>
        <v>195133.03999999998</v>
      </c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x14ac:dyDescent="0.25">
      <c r="A79" s="12" t="s">
        <v>138</v>
      </c>
      <c r="B79" s="83" t="s">
        <v>139</v>
      </c>
      <c r="C79" s="84"/>
      <c r="D79" s="84"/>
      <c r="E79" s="84"/>
      <c r="F79" s="84"/>
      <c r="G79" s="84"/>
      <c r="H79" s="84"/>
      <c r="I79" s="84"/>
      <c r="J79" s="84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x14ac:dyDescent="0.25">
      <c r="A80" s="12" t="s">
        <v>140</v>
      </c>
      <c r="B80" s="83" t="s">
        <v>141</v>
      </c>
      <c r="C80" s="84"/>
      <c r="D80" s="84"/>
      <c r="E80" s="84"/>
      <c r="F80" s="84"/>
      <c r="G80" s="84"/>
      <c r="H80" s="84"/>
      <c r="I80" s="84"/>
      <c r="J80" s="84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x14ac:dyDescent="0.25">
      <c r="A81" s="8" t="s">
        <v>142</v>
      </c>
      <c r="B81" s="8" t="s">
        <v>143</v>
      </c>
      <c r="C81" s="9" t="s">
        <v>32</v>
      </c>
      <c r="D81" s="10">
        <v>1819</v>
      </c>
      <c r="E81" s="14">
        <v>1.92</v>
      </c>
      <c r="F81" s="14">
        <f>TRUNC(E81*D81,2)</f>
        <v>3492.48</v>
      </c>
      <c r="G81" s="14">
        <f>TRUNC(E81*0.2693,2)</f>
        <v>0.51</v>
      </c>
      <c r="H81" s="14"/>
      <c r="I81" s="14">
        <f>H81+G81+E81</f>
        <v>2.4299999999999997</v>
      </c>
      <c r="J81" s="15">
        <f>TRUNC(I81*D81,2)</f>
        <v>4420.17</v>
      </c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x14ac:dyDescent="0.25">
      <c r="A82" s="12" t="s">
        <v>144</v>
      </c>
      <c r="B82" s="83" t="s">
        <v>145</v>
      </c>
      <c r="C82" s="84"/>
      <c r="D82" s="84"/>
      <c r="E82" s="84"/>
      <c r="F82" s="84"/>
      <c r="G82" s="84"/>
      <c r="H82" s="84"/>
      <c r="I82" s="84"/>
      <c r="J82" s="84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x14ac:dyDescent="0.25">
      <c r="A83" s="8" t="s">
        <v>146</v>
      </c>
      <c r="B83" s="8" t="s">
        <v>147</v>
      </c>
      <c r="C83" s="9" t="s">
        <v>13</v>
      </c>
      <c r="D83" s="10">
        <v>1</v>
      </c>
      <c r="E83" s="14">
        <v>1128.8499999999999</v>
      </c>
      <c r="F83" s="14">
        <f>TRUNC(E83*D83,2)</f>
        <v>1128.8499999999999</v>
      </c>
      <c r="G83" s="14">
        <f>TRUNC(E83*0.2693,2)</f>
        <v>303.99</v>
      </c>
      <c r="H83" s="14"/>
      <c r="I83" s="14">
        <f>H83+G83+E83</f>
        <v>1432.84</v>
      </c>
      <c r="J83" s="15">
        <f>TRUNC(I83*D83,2)</f>
        <v>1432.84</v>
      </c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x14ac:dyDescent="0.25">
      <c r="A84" s="12" t="s">
        <v>148</v>
      </c>
      <c r="B84" s="83" t="s">
        <v>149</v>
      </c>
      <c r="C84" s="84"/>
      <c r="D84" s="84"/>
      <c r="E84" s="84"/>
      <c r="F84" s="84"/>
      <c r="G84" s="84"/>
      <c r="H84" s="84"/>
      <c r="I84" s="84"/>
      <c r="J84" s="84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25.5" x14ac:dyDescent="0.25">
      <c r="A85" s="8" t="s">
        <v>150</v>
      </c>
      <c r="B85" s="8" t="s">
        <v>151</v>
      </c>
      <c r="C85" s="9" t="s">
        <v>32</v>
      </c>
      <c r="D85" s="10">
        <v>1666</v>
      </c>
      <c r="E85" s="14">
        <v>0.67</v>
      </c>
      <c r="F85" s="14">
        <f t="shared" ref="F85:F97" si="0">TRUNC(E85*D85,2)</f>
        <v>1116.22</v>
      </c>
      <c r="G85" s="14">
        <f t="shared" ref="G85:G97" si="1">TRUNC(E85*0.2693,2)</f>
        <v>0.18</v>
      </c>
      <c r="H85" s="14"/>
      <c r="I85" s="14">
        <f t="shared" ref="I85:I97" si="2">H85+G85+E85</f>
        <v>0.85000000000000009</v>
      </c>
      <c r="J85" s="15">
        <f t="shared" ref="J85:J97" si="3">TRUNC(I85*D85,2)</f>
        <v>1416.1</v>
      </c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25.5" x14ac:dyDescent="0.25">
      <c r="A86" s="8" t="s">
        <v>152</v>
      </c>
      <c r="B86" s="8" t="s">
        <v>153</v>
      </c>
      <c r="C86" s="9" t="s">
        <v>32</v>
      </c>
      <c r="D86" s="10">
        <v>1666</v>
      </c>
      <c r="E86" s="14">
        <v>0.67</v>
      </c>
      <c r="F86" s="14">
        <f t="shared" si="0"/>
        <v>1116.22</v>
      </c>
      <c r="G86" s="14">
        <f t="shared" si="1"/>
        <v>0.18</v>
      </c>
      <c r="H86" s="14"/>
      <c r="I86" s="14">
        <f t="shared" si="2"/>
        <v>0.85000000000000009</v>
      </c>
      <c r="J86" s="15">
        <f t="shared" si="3"/>
        <v>1416.1</v>
      </c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25.5" x14ac:dyDescent="0.25">
      <c r="A87" s="8" t="s">
        <v>154</v>
      </c>
      <c r="B87" s="8" t="s">
        <v>155</v>
      </c>
      <c r="C87" s="9" t="s">
        <v>32</v>
      </c>
      <c r="D87" s="10">
        <v>153</v>
      </c>
      <c r="E87" s="14">
        <v>0.67</v>
      </c>
      <c r="F87" s="14">
        <f t="shared" si="0"/>
        <v>102.51</v>
      </c>
      <c r="G87" s="14">
        <f t="shared" si="1"/>
        <v>0.18</v>
      </c>
      <c r="H87" s="14"/>
      <c r="I87" s="14">
        <f t="shared" si="2"/>
        <v>0.85000000000000009</v>
      </c>
      <c r="J87" s="15">
        <f t="shared" si="3"/>
        <v>130.05000000000001</v>
      </c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25.5" x14ac:dyDescent="0.25">
      <c r="A88" s="8" t="s">
        <v>156</v>
      </c>
      <c r="B88" s="8" t="s">
        <v>157</v>
      </c>
      <c r="C88" s="9" t="s">
        <v>32</v>
      </c>
      <c r="D88" s="10">
        <v>153</v>
      </c>
      <c r="E88" s="14">
        <v>0.67</v>
      </c>
      <c r="F88" s="14">
        <f t="shared" si="0"/>
        <v>102.51</v>
      </c>
      <c r="G88" s="14">
        <f t="shared" si="1"/>
        <v>0.18</v>
      </c>
      <c r="H88" s="14"/>
      <c r="I88" s="14">
        <f t="shared" si="2"/>
        <v>0.85000000000000009</v>
      </c>
      <c r="J88" s="15">
        <f t="shared" si="3"/>
        <v>130.05000000000001</v>
      </c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25.5" x14ac:dyDescent="0.25">
      <c r="A89" s="8" t="s">
        <v>158</v>
      </c>
      <c r="B89" s="8" t="s">
        <v>159</v>
      </c>
      <c r="C89" s="9" t="s">
        <v>32</v>
      </c>
      <c r="D89" s="10">
        <v>153</v>
      </c>
      <c r="E89" s="14">
        <v>0.67</v>
      </c>
      <c r="F89" s="14">
        <f t="shared" si="0"/>
        <v>102.51</v>
      </c>
      <c r="G89" s="14">
        <f t="shared" si="1"/>
        <v>0.18</v>
      </c>
      <c r="H89" s="14"/>
      <c r="I89" s="14">
        <f t="shared" si="2"/>
        <v>0.85000000000000009</v>
      </c>
      <c r="J89" s="15">
        <f t="shared" si="3"/>
        <v>130.05000000000001</v>
      </c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25.5" x14ac:dyDescent="0.25">
      <c r="A90" s="8" t="s">
        <v>160</v>
      </c>
      <c r="B90" s="8" t="s">
        <v>161</v>
      </c>
      <c r="C90" s="9" t="s">
        <v>32</v>
      </c>
      <c r="D90" s="10">
        <v>1666</v>
      </c>
      <c r="E90" s="14">
        <v>0.67</v>
      </c>
      <c r="F90" s="14">
        <f t="shared" si="0"/>
        <v>1116.22</v>
      </c>
      <c r="G90" s="14">
        <f t="shared" si="1"/>
        <v>0.18</v>
      </c>
      <c r="H90" s="14"/>
      <c r="I90" s="14">
        <f t="shared" si="2"/>
        <v>0.85000000000000009</v>
      </c>
      <c r="J90" s="15">
        <f t="shared" si="3"/>
        <v>1416.1</v>
      </c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25.5" x14ac:dyDescent="0.25">
      <c r="A91" s="8" t="s">
        <v>162</v>
      </c>
      <c r="B91" s="8" t="s">
        <v>163</v>
      </c>
      <c r="C91" s="9" t="s">
        <v>32</v>
      </c>
      <c r="D91" s="10">
        <v>1666</v>
      </c>
      <c r="E91" s="14">
        <v>0.67</v>
      </c>
      <c r="F91" s="14">
        <f t="shared" si="0"/>
        <v>1116.22</v>
      </c>
      <c r="G91" s="14">
        <f t="shared" si="1"/>
        <v>0.18</v>
      </c>
      <c r="H91" s="14"/>
      <c r="I91" s="14">
        <f t="shared" si="2"/>
        <v>0.85000000000000009</v>
      </c>
      <c r="J91" s="15">
        <f t="shared" si="3"/>
        <v>1416.1</v>
      </c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25.5" x14ac:dyDescent="0.25">
      <c r="A92" s="8" t="s">
        <v>164</v>
      </c>
      <c r="B92" s="8" t="s">
        <v>165</v>
      </c>
      <c r="C92" s="9" t="s">
        <v>32</v>
      </c>
      <c r="D92" s="10">
        <v>1666</v>
      </c>
      <c r="E92" s="14">
        <v>0.67</v>
      </c>
      <c r="F92" s="14">
        <f t="shared" si="0"/>
        <v>1116.22</v>
      </c>
      <c r="G92" s="14">
        <f t="shared" si="1"/>
        <v>0.18</v>
      </c>
      <c r="H92" s="14"/>
      <c r="I92" s="14">
        <f t="shared" si="2"/>
        <v>0.85000000000000009</v>
      </c>
      <c r="J92" s="15">
        <f t="shared" si="3"/>
        <v>1416.1</v>
      </c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25.5" x14ac:dyDescent="0.25">
      <c r="A93" s="8" t="s">
        <v>166</v>
      </c>
      <c r="B93" s="8" t="s">
        <v>167</v>
      </c>
      <c r="C93" s="9" t="s">
        <v>32</v>
      </c>
      <c r="D93" s="10">
        <v>1666</v>
      </c>
      <c r="E93" s="14">
        <v>0.67</v>
      </c>
      <c r="F93" s="14">
        <f t="shared" si="0"/>
        <v>1116.22</v>
      </c>
      <c r="G93" s="14">
        <f t="shared" si="1"/>
        <v>0.18</v>
      </c>
      <c r="H93" s="14"/>
      <c r="I93" s="14">
        <f t="shared" si="2"/>
        <v>0.85000000000000009</v>
      </c>
      <c r="J93" s="15">
        <f t="shared" si="3"/>
        <v>1416.1</v>
      </c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25.5" x14ac:dyDescent="0.25">
      <c r="A94" s="8" t="s">
        <v>168</v>
      </c>
      <c r="B94" s="8" t="s">
        <v>169</v>
      </c>
      <c r="C94" s="9" t="s">
        <v>32</v>
      </c>
      <c r="D94" s="10">
        <v>1666</v>
      </c>
      <c r="E94" s="14">
        <v>0.67</v>
      </c>
      <c r="F94" s="14">
        <f t="shared" si="0"/>
        <v>1116.22</v>
      </c>
      <c r="G94" s="14">
        <f t="shared" si="1"/>
        <v>0.18</v>
      </c>
      <c r="H94" s="14"/>
      <c r="I94" s="14">
        <f t="shared" si="2"/>
        <v>0.85000000000000009</v>
      </c>
      <c r="J94" s="15">
        <f t="shared" si="3"/>
        <v>1416.1</v>
      </c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25.5" x14ac:dyDescent="0.25">
      <c r="A95" s="8" t="s">
        <v>170</v>
      </c>
      <c r="B95" s="8" t="s">
        <v>171</v>
      </c>
      <c r="C95" s="9" t="s">
        <v>32</v>
      </c>
      <c r="D95" s="10">
        <v>1666</v>
      </c>
      <c r="E95" s="14">
        <v>0.67</v>
      </c>
      <c r="F95" s="14">
        <f t="shared" si="0"/>
        <v>1116.22</v>
      </c>
      <c r="G95" s="14">
        <f t="shared" si="1"/>
        <v>0.18</v>
      </c>
      <c r="H95" s="14"/>
      <c r="I95" s="14">
        <f t="shared" si="2"/>
        <v>0.85000000000000009</v>
      </c>
      <c r="J95" s="15">
        <f t="shared" si="3"/>
        <v>1416.1</v>
      </c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25.5" x14ac:dyDescent="0.25">
      <c r="A96" s="8" t="s">
        <v>172</v>
      </c>
      <c r="B96" s="8" t="s">
        <v>173</v>
      </c>
      <c r="C96" s="9" t="s">
        <v>32</v>
      </c>
      <c r="D96" s="10">
        <v>1666</v>
      </c>
      <c r="E96" s="14">
        <v>0.67</v>
      </c>
      <c r="F96" s="14">
        <f t="shared" si="0"/>
        <v>1116.22</v>
      </c>
      <c r="G96" s="14">
        <f t="shared" si="1"/>
        <v>0.18</v>
      </c>
      <c r="H96" s="14"/>
      <c r="I96" s="14">
        <f t="shared" si="2"/>
        <v>0.85000000000000009</v>
      </c>
      <c r="J96" s="15">
        <f t="shared" si="3"/>
        <v>1416.1</v>
      </c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25.5" x14ac:dyDescent="0.25">
      <c r="A97" s="8" t="s">
        <v>174</v>
      </c>
      <c r="B97" s="8" t="s">
        <v>175</v>
      </c>
      <c r="C97" s="9" t="s">
        <v>32</v>
      </c>
      <c r="D97" s="10">
        <v>1666</v>
      </c>
      <c r="E97" s="14">
        <v>0.67</v>
      </c>
      <c r="F97" s="14">
        <f t="shared" si="0"/>
        <v>1116.22</v>
      </c>
      <c r="G97" s="14">
        <f t="shared" si="1"/>
        <v>0.18</v>
      </c>
      <c r="H97" s="14"/>
      <c r="I97" s="14">
        <f t="shared" si="2"/>
        <v>0.85000000000000009</v>
      </c>
      <c r="J97" s="15">
        <f t="shared" si="3"/>
        <v>1416.1</v>
      </c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x14ac:dyDescent="0.25">
      <c r="A98" s="80" t="s">
        <v>14</v>
      </c>
      <c r="B98" s="81"/>
      <c r="C98" s="81"/>
      <c r="D98" s="81"/>
      <c r="E98" s="81"/>
      <c r="F98" s="81"/>
      <c r="G98" s="81"/>
      <c r="H98" s="81"/>
      <c r="I98" s="82"/>
      <c r="J98" s="15">
        <f>SUM(J80:J97)</f>
        <v>20404.159999999996</v>
      </c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x14ac:dyDescent="0.25">
      <c r="A99" s="12" t="s">
        <v>187</v>
      </c>
      <c r="B99" s="83" t="s">
        <v>188</v>
      </c>
      <c r="C99" s="84"/>
      <c r="D99" s="84"/>
      <c r="E99" s="84"/>
      <c r="F99" s="84"/>
      <c r="G99" s="84"/>
      <c r="H99" s="84"/>
      <c r="I99" s="84"/>
      <c r="J99" s="84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63.75" x14ac:dyDescent="0.25">
      <c r="A100" s="8" t="s">
        <v>189</v>
      </c>
      <c r="B100" s="8" t="s">
        <v>190</v>
      </c>
      <c r="C100" s="9" t="s">
        <v>191</v>
      </c>
      <c r="D100" s="10">
        <v>177.75</v>
      </c>
      <c r="E100" s="14">
        <v>3.99</v>
      </c>
      <c r="F100" s="14">
        <f>TRUNC(E100*D100,2)</f>
        <v>709.22</v>
      </c>
      <c r="G100" s="14">
        <f>TRUNC(E100*0.2693,2)</f>
        <v>1.07</v>
      </c>
      <c r="H100" s="14"/>
      <c r="I100" s="14">
        <f>H100+G100+E100</f>
        <v>5.0600000000000005</v>
      </c>
      <c r="J100" s="15">
        <f>TRUNC(I100*D100,2)</f>
        <v>899.41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25.5" x14ac:dyDescent="0.25">
      <c r="A101" s="8" t="s">
        <v>192</v>
      </c>
      <c r="B101" s="8" t="s">
        <v>193</v>
      </c>
      <c r="C101" s="9" t="s">
        <v>32</v>
      </c>
      <c r="D101" s="10">
        <v>59.25</v>
      </c>
      <c r="E101" s="14">
        <v>5.15</v>
      </c>
      <c r="F101" s="14">
        <f>TRUNC(E101*D101,2)</f>
        <v>305.13</v>
      </c>
      <c r="G101" s="14">
        <f>TRUNC(E101*0.2693,2)</f>
        <v>1.38</v>
      </c>
      <c r="H101" s="14"/>
      <c r="I101" s="14">
        <f>H101+G101+E101</f>
        <v>6.53</v>
      </c>
      <c r="J101" s="15">
        <f>TRUNC(I101*D101,2)</f>
        <v>386.9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x14ac:dyDescent="0.25">
      <c r="A102" s="80" t="s">
        <v>14</v>
      </c>
      <c r="B102" s="81"/>
      <c r="C102" s="81"/>
      <c r="D102" s="81"/>
      <c r="E102" s="81"/>
      <c r="F102" s="81"/>
      <c r="G102" s="81"/>
      <c r="H102" s="81"/>
      <c r="I102" s="82"/>
      <c r="J102" s="15">
        <f>SUM(J100:J101)</f>
        <v>1286.31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x14ac:dyDescent="0.25">
      <c r="A103" s="91" t="s">
        <v>194</v>
      </c>
      <c r="B103" s="92"/>
      <c r="C103" s="92"/>
      <c r="D103" s="92"/>
      <c r="E103" s="92"/>
      <c r="F103" s="92"/>
      <c r="G103" s="92"/>
      <c r="H103" s="92"/>
      <c r="I103" s="93"/>
      <c r="J103" s="16">
        <f>J102+J98+J78</f>
        <v>216823.50999999998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5" spans="1:20" ht="15.75" x14ac:dyDescent="0.25">
      <c r="A105" s="97" t="s">
        <v>1646</v>
      </c>
      <c r="B105" s="97"/>
      <c r="C105" s="97"/>
      <c r="D105" s="97"/>
      <c r="E105" s="97"/>
      <c r="F105" s="97"/>
      <c r="G105" s="97"/>
      <c r="H105" s="97"/>
      <c r="I105" s="97"/>
      <c r="J105" s="97"/>
    </row>
    <row r="107" spans="1:20" s="11" customFormat="1" ht="30" x14ac:dyDescent="0.25">
      <c r="A107" s="5" t="s">
        <v>3</v>
      </c>
      <c r="B107" s="5" t="s">
        <v>4</v>
      </c>
      <c r="C107" s="5" t="s">
        <v>5</v>
      </c>
      <c r="D107" s="5" t="s">
        <v>6</v>
      </c>
      <c r="E107" s="13" t="s">
        <v>195</v>
      </c>
      <c r="F107" s="13" t="s">
        <v>196</v>
      </c>
      <c r="G107" s="13" t="s">
        <v>197</v>
      </c>
      <c r="H107" s="13" t="s">
        <v>198</v>
      </c>
      <c r="I107" s="13" t="s">
        <v>199</v>
      </c>
      <c r="J107" s="13" t="s">
        <v>200</v>
      </c>
    </row>
    <row r="108" spans="1:20" x14ac:dyDescent="0.25">
      <c r="A108" s="6" t="s">
        <v>7</v>
      </c>
      <c r="B108" s="83" t="s">
        <v>8</v>
      </c>
      <c r="C108" s="84"/>
      <c r="D108" s="84"/>
      <c r="E108" s="84"/>
      <c r="F108" s="84"/>
      <c r="G108" s="84"/>
      <c r="H108" s="84"/>
      <c r="I108" s="84"/>
      <c r="J108" s="84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x14ac:dyDescent="0.25">
      <c r="A109" s="6" t="s">
        <v>9</v>
      </c>
      <c r="B109" s="83" t="s">
        <v>10</v>
      </c>
      <c r="C109" s="84"/>
      <c r="D109" s="84"/>
      <c r="E109" s="84"/>
      <c r="F109" s="84"/>
      <c r="G109" s="84"/>
      <c r="H109" s="84"/>
      <c r="I109" s="84"/>
      <c r="J109" s="84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25.5" x14ac:dyDescent="0.25">
      <c r="A110" s="8" t="s">
        <v>201</v>
      </c>
      <c r="B110" s="8" t="s">
        <v>202</v>
      </c>
      <c r="C110" s="9" t="s">
        <v>13</v>
      </c>
      <c r="D110" s="10">
        <v>56</v>
      </c>
      <c r="E110" s="14">
        <v>14</v>
      </c>
      <c r="F110" s="15">
        <v>784</v>
      </c>
      <c r="G110" s="14">
        <f>TRUNC(E110*0.2693,2)</f>
        <v>3.77</v>
      </c>
      <c r="H110" s="15"/>
      <c r="I110" s="14">
        <f>H110+G110+E110</f>
        <v>17.77</v>
      </c>
      <c r="J110" s="15">
        <f>TRUNC(I110*D110,2)</f>
        <v>995.12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25.5" x14ac:dyDescent="0.25">
      <c r="A111" s="8" t="s">
        <v>203</v>
      </c>
      <c r="B111" s="8" t="s">
        <v>204</v>
      </c>
      <c r="C111" s="9" t="s">
        <v>13</v>
      </c>
      <c r="D111" s="10">
        <v>14</v>
      </c>
      <c r="E111" s="14">
        <v>76.739999999999995</v>
      </c>
      <c r="F111" s="15">
        <v>1074.3599999999999</v>
      </c>
      <c r="G111" s="14">
        <f t="shared" ref="G111" si="4">TRUNC(E111*0.2693,2)</f>
        <v>20.66</v>
      </c>
      <c r="H111" s="15"/>
      <c r="I111" s="14">
        <f t="shared" ref="I111" si="5">H111+G111+E111</f>
        <v>97.399999999999991</v>
      </c>
      <c r="J111" s="15">
        <f t="shared" ref="J111" si="6">TRUNC(I111*D111,2)</f>
        <v>1363.6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x14ac:dyDescent="0.25">
      <c r="A112" s="80" t="s">
        <v>14</v>
      </c>
      <c r="B112" s="81"/>
      <c r="C112" s="81"/>
      <c r="D112" s="81"/>
      <c r="E112" s="81"/>
      <c r="F112" s="81"/>
      <c r="G112" s="81"/>
      <c r="H112" s="81"/>
      <c r="I112" s="82"/>
      <c r="J112" s="15">
        <f>SUM(J110:J111)</f>
        <v>2358.7199999999998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x14ac:dyDescent="0.25">
      <c r="A113" s="6" t="s">
        <v>205</v>
      </c>
      <c r="B113" s="83" t="s">
        <v>206</v>
      </c>
      <c r="C113" s="84"/>
      <c r="D113" s="84"/>
      <c r="E113" s="84"/>
      <c r="F113" s="84"/>
      <c r="G113" s="84"/>
      <c r="H113" s="84"/>
      <c r="I113" s="84"/>
      <c r="J113" s="84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x14ac:dyDescent="0.25">
      <c r="A114" s="6" t="s">
        <v>207</v>
      </c>
      <c r="B114" s="83" t="s">
        <v>208</v>
      </c>
      <c r="C114" s="84"/>
      <c r="D114" s="84"/>
      <c r="E114" s="84"/>
      <c r="F114" s="84"/>
      <c r="G114" s="84"/>
      <c r="H114" s="84"/>
      <c r="I114" s="84"/>
      <c r="J114" s="84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x14ac:dyDescent="0.25">
      <c r="A115" s="6" t="s">
        <v>209</v>
      </c>
      <c r="B115" s="83" t="s">
        <v>210</v>
      </c>
      <c r="C115" s="84"/>
      <c r="D115" s="84"/>
      <c r="E115" s="84"/>
      <c r="F115" s="84"/>
      <c r="G115" s="84"/>
      <c r="H115" s="84"/>
      <c r="I115" s="84"/>
      <c r="J115" s="84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x14ac:dyDescent="0.25">
      <c r="A116" s="6" t="s">
        <v>211</v>
      </c>
      <c r="B116" s="83" t="s">
        <v>212</v>
      </c>
      <c r="C116" s="84"/>
      <c r="D116" s="84"/>
      <c r="E116" s="84"/>
      <c r="F116" s="84"/>
      <c r="G116" s="84"/>
      <c r="H116" s="84"/>
      <c r="I116" s="84"/>
      <c r="J116" s="84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38.25" x14ac:dyDescent="0.25">
      <c r="A117" s="8" t="s">
        <v>213</v>
      </c>
      <c r="B117" s="8" t="s">
        <v>214</v>
      </c>
      <c r="C117" s="9" t="s">
        <v>84</v>
      </c>
      <c r="D117" s="10">
        <v>31.87</v>
      </c>
      <c r="E117" s="14">
        <v>91.79</v>
      </c>
      <c r="F117" s="15">
        <v>2925.34</v>
      </c>
      <c r="G117" s="14">
        <f t="shared" ref="G117" si="7">TRUNC(E117*0.2693,2)</f>
        <v>24.71</v>
      </c>
      <c r="H117" s="15"/>
      <c r="I117" s="14">
        <f t="shared" ref="I117" si="8">H117+G117+E117</f>
        <v>116.5</v>
      </c>
      <c r="J117" s="15">
        <f t="shared" ref="J117" si="9">TRUNC(I117*D117,2)</f>
        <v>3712.85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x14ac:dyDescent="0.25">
      <c r="A118" s="6" t="s">
        <v>215</v>
      </c>
      <c r="B118" s="83" t="s">
        <v>216</v>
      </c>
      <c r="C118" s="84"/>
      <c r="D118" s="84"/>
      <c r="E118" s="84"/>
      <c r="F118" s="84"/>
      <c r="G118" s="84"/>
      <c r="H118" s="84"/>
      <c r="I118" s="84"/>
      <c r="J118" s="84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x14ac:dyDescent="0.25">
      <c r="A119" s="6" t="s">
        <v>217</v>
      </c>
      <c r="B119" s="83" t="s">
        <v>218</v>
      </c>
      <c r="C119" s="84"/>
      <c r="D119" s="84"/>
      <c r="E119" s="84"/>
      <c r="F119" s="84"/>
      <c r="G119" s="84"/>
      <c r="H119" s="84"/>
      <c r="I119" s="84"/>
      <c r="J119" s="84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25.5" x14ac:dyDescent="0.25">
      <c r="A120" s="8" t="s">
        <v>219</v>
      </c>
      <c r="B120" s="8" t="s">
        <v>220</v>
      </c>
      <c r="C120" s="9" t="s">
        <v>32</v>
      </c>
      <c r="D120" s="10">
        <v>442.75</v>
      </c>
      <c r="E120" s="14">
        <v>48.37</v>
      </c>
      <c r="F120" s="15">
        <v>21415.81</v>
      </c>
      <c r="G120" s="14">
        <f t="shared" ref="G120" si="10">TRUNC(E120*0.2693,2)</f>
        <v>13.02</v>
      </c>
      <c r="H120" s="15"/>
      <c r="I120" s="14">
        <f t="shared" ref="I120" si="11">H120+G120+E120</f>
        <v>61.39</v>
      </c>
      <c r="J120" s="15">
        <f t="shared" ref="J120" si="12">TRUNC(I120*D120,2)</f>
        <v>27180.42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x14ac:dyDescent="0.25">
      <c r="A121" s="6" t="s">
        <v>221</v>
      </c>
      <c r="B121" s="83" t="s">
        <v>222</v>
      </c>
      <c r="C121" s="84"/>
      <c r="D121" s="84"/>
      <c r="E121" s="84"/>
      <c r="F121" s="84"/>
      <c r="G121" s="84"/>
      <c r="H121" s="84"/>
      <c r="I121" s="84"/>
      <c r="J121" s="84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x14ac:dyDescent="0.25">
      <c r="A122" s="8" t="s">
        <v>223</v>
      </c>
      <c r="B122" s="8" t="s">
        <v>224</v>
      </c>
      <c r="C122" s="9" t="s">
        <v>32</v>
      </c>
      <c r="D122" s="10">
        <v>7.6</v>
      </c>
      <c r="E122" s="14">
        <v>6.06</v>
      </c>
      <c r="F122" s="15">
        <v>46.05</v>
      </c>
      <c r="G122" s="14">
        <f t="shared" ref="G122" si="13">TRUNC(E122*0.2693,2)</f>
        <v>1.63</v>
      </c>
      <c r="H122" s="15"/>
      <c r="I122" s="14">
        <f t="shared" ref="I122" si="14">H122+G122+E122</f>
        <v>7.6899999999999995</v>
      </c>
      <c r="J122" s="15">
        <f t="shared" ref="J122" si="15">TRUNC(I122*D122,2)</f>
        <v>58.44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x14ac:dyDescent="0.25">
      <c r="A123" s="6" t="s">
        <v>225</v>
      </c>
      <c r="B123" s="83" t="s">
        <v>226</v>
      </c>
      <c r="C123" s="84"/>
      <c r="D123" s="84"/>
      <c r="E123" s="84"/>
      <c r="F123" s="84"/>
      <c r="G123" s="84"/>
      <c r="H123" s="84"/>
      <c r="I123" s="84"/>
      <c r="J123" s="84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89.25" x14ac:dyDescent="0.25">
      <c r="A124" s="8" t="s">
        <v>227</v>
      </c>
      <c r="B124" s="8" t="s">
        <v>228</v>
      </c>
      <c r="C124" s="9" t="s">
        <v>32</v>
      </c>
      <c r="D124" s="10">
        <v>5.13</v>
      </c>
      <c r="E124" s="14">
        <v>40.479999999999997</v>
      </c>
      <c r="F124" s="15">
        <v>207.66</v>
      </c>
      <c r="G124" s="14">
        <f t="shared" ref="G124:G128" si="16">TRUNC(E124*0.2693,2)</f>
        <v>10.9</v>
      </c>
      <c r="H124" s="15"/>
      <c r="I124" s="14">
        <f t="shared" ref="I124:I128" si="17">H124+G124+E124</f>
        <v>51.379999999999995</v>
      </c>
      <c r="J124" s="15">
        <f t="shared" ref="J124:J128" si="18">TRUNC(I124*D124,2)</f>
        <v>263.57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76.5" x14ac:dyDescent="0.25">
      <c r="A125" s="8" t="s">
        <v>229</v>
      </c>
      <c r="B125" s="8" t="s">
        <v>230</v>
      </c>
      <c r="C125" s="9" t="s">
        <v>84</v>
      </c>
      <c r="D125" s="10">
        <v>0.24</v>
      </c>
      <c r="E125" s="14">
        <v>374.12</v>
      </c>
      <c r="F125" s="15">
        <v>89.78</v>
      </c>
      <c r="G125" s="14">
        <f t="shared" si="16"/>
        <v>100.75</v>
      </c>
      <c r="H125" s="15"/>
      <c r="I125" s="14">
        <f t="shared" si="17"/>
        <v>474.87</v>
      </c>
      <c r="J125" s="15">
        <f t="shared" si="18"/>
        <v>113.96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63.75" x14ac:dyDescent="0.25">
      <c r="A126" s="8" t="s">
        <v>231</v>
      </c>
      <c r="B126" s="8" t="s">
        <v>232</v>
      </c>
      <c r="C126" s="9" t="s">
        <v>233</v>
      </c>
      <c r="D126" s="10">
        <v>8</v>
      </c>
      <c r="E126" s="14">
        <v>10.86</v>
      </c>
      <c r="F126" s="15">
        <v>86.88</v>
      </c>
      <c r="G126" s="14">
        <f t="shared" si="16"/>
        <v>2.92</v>
      </c>
      <c r="H126" s="15"/>
      <c r="I126" s="14">
        <f t="shared" si="17"/>
        <v>13.78</v>
      </c>
      <c r="J126" s="15">
        <f t="shared" si="18"/>
        <v>110.24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76.5" x14ac:dyDescent="0.25">
      <c r="A127" s="8" t="s">
        <v>234</v>
      </c>
      <c r="B127" s="8" t="s">
        <v>235</v>
      </c>
      <c r="C127" s="9" t="s">
        <v>233</v>
      </c>
      <c r="D127" s="10">
        <v>8</v>
      </c>
      <c r="E127" s="14">
        <v>8.33</v>
      </c>
      <c r="F127" s="15">
        <v>66.64</v>
      </c>
      <c r="G127" s="14">
        <f t="shared" si="16"/>
        <v>2.2400000000000002</v>
      </c>
      <c r="H127" s="15"/>
      <c r="I127" s="14">
        <f t="shared" si="17"/>
        <v>10.57</v>
      </c>
      <c r="J127" s="15">
        <f t="shared" si="18"/>
        <v>84.56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76.5" x14ac:dyDescent="0.25">
      <c r="A128" s="8" t="s">
        <v>236</v>
      </c>
      <c r="B128" s="8" t="s">
        <v>237</v>
      </c>
      <c r="C128" s="9" t="s">
        <v>233</v>
      </c>
      <c r="D128" s="10">
        <v>26</v>
      </c>
      <c r="E128" s="14">
        <v>6.98</v>
      </c>
      <c r="F128" s="15">
        <v>181.48</v>
      </c>
      <c r="G128" s="14">
        <f t="shared" si="16"/>
        <v>1.87</v>
      </c>
      <c r="H128" s="15"/>
      <c r="I128" s="14">
        <f t="shared" si="17"/>
        <v>8.8500000000000014</v>
      </c>
      <c r="J128" s="15">
        <f t="shared" si="18"/>
        <v>230.1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x14ac:dyDescent="0.25">
      <c r="A129" s="6" t="s">
        <v>238</v>
      </c>
      <c r="B129" s="83" t="s">
        <v>239</v>
      </c>
      <c r="C129" s="84"/>
      <c r="D129" s="84"/>
      <c r="E129" s="84"/>
      <c r="F129" s="84"/>
      <c r="G129" s="84"/>
      <c r="H129" s="84"/>
      <c r="I129" s="84"/>
      <c r="J129" s="84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63.75" x14ac:dyDescent="0.25">
      <c r="A130" s="8" t="s">
        <v>240</v>
      </c>
      <c r="B130" s="8" t="s">
        <v>241</v>
      </c>
      <c r="C130" s="9" t="s">
        <v>32</v>
      </c>
      <c r="D130" s="10">
        <v>404.35</v>
      </c>
      <c r="E130" s="14">
        <v>63.11</v>
      </c>
      <c r="F130" s="15">
        <v>25518.52</v>
      </c>
      <c r="G130" s="14">
        <f t="shared" ref="G130:G137" si="19">TRUNC(E130*0.2693,2)</f>
        <v>16.989999999999998</v>
      </c>
      <c r="H130" s="15"/>
      <c r="I130" s="14">
        <f t="shared" ref="I130:I137" si="20">H130+G130+E130</f>
        <v>80.099999999999994</v>
      </c>
      <c r="J130" s="15">
        <f t="shared" ref="J130:J137" si="21">TRUNC(I130*D130,2)</f>
        <v>32388.43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38.25" x14ac:dyDescent="0.25">
      <c r="A131" s="8" t="s">
        <v>242</v>
      </c>
      <c r="B131" s="8" t="s">
        <v>243</v>
      </c>
      <c r="C131" s="9" t="s">
        <v>233</v>
      </c>
      <c r="D131" s="10">
        <v>294</v>
      </c>
      <c r="E131" s="14">
        <v>13.06</v>
      </c>
      <c r="F131" s="15">
        <v>3839.64</v>
      </c>
      <c r="G131" s="14">
        <f t="shared" si="19"/>
        <v>3.51</v>
      </c>
      <c r="H131" s="15"/>
      <c r="I131" s="14">
        <f t="shared" si="20"/>
        <v>16.57</v>
      </c>
      <c r="J131" s="15">
        <f t="shared" si="21"/>
        <v>4871.58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38.25" x14ac:dyDescent="0.25">
      <c r="A132" s="8" t="s">
        <v>244</v>
      </c>
      <c r="B132" s="8" t="s">
        <v>245</v>
      </c>
      <c r="C132" s="9" t="s">
        <v>233</v>
      </c>
      <c r="D132" s="10">
        <v>458</v>
      </c>
      <c r="E132" s="14">
        <v>11.78</v>
      </c>
      <c r="F132" s="15">
        <v>5395.24</v>
      </c>
      <c r="G132" s="14">
        <f t="shared" si="19"/>
        <v>3.17</v>
      </c>
      <c r="H132" s="15"/>
      <c r="I132" s="14">
        <f t="shared" si="20"/>
        <v>14.95</v>
      </c>
      <c r="J132" s="15">
        <f t="shared" si="21"/>
        <v>6847.1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38.25" x14ac:dyDescent="0.25">
      <c r="A133" s="8" t="s">
        <v>246</v>
      </c>
      <c r="B133" s="8" t="s">
        <v>247</v>
      </c>
      <c r="C133" s="9" t="s">
        <v>233</v>
      </c>
      <c r="D133" s="10">
        <v>233</v>
      </c>
      <c r="E133" s="14">
        <v>10.65</v>
      </c>
      <c r="F133" s="15">
        <v>2481.4499999999998</v>
      </c>
      <c r="G133" s="14">
        <f t="shared" si="19"/>
        <v>2.86</v>
      </c>
      <c r="H133" s="15"/>
      <c r="I133" s="14">
        <f t="shared" si="20"/>
        <v>13.51</v>
      </c>
      <c r="J133" s="15">
        <f t="shared" si="21"/>
        <v>3147.83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38.25" x14ac:dyDescent="0.25">
      <c r="A134" s="8" t="s">
        <v>248</v>
      </c>
      <c r="B134" s="8" t="s">
        <v>249</v>
      </c>
      <c r="C134" s="9" t="s">
        <v>233</v>
      </c>
      <c r="D134" s="10">
        <v>651</v>
      </c>
      <c r="E134" s="14">
        <v>9.36</v>
      </c>
      <c r="F134" s="15">
        <v>6093.36</v>
      </c>
      <c r="G134" s="14">
        <f t="shared" si="19"/>
        <v>2.52</v>
      </c>
      <c r="H134" s="15"/>
      <c r="I134" s="14">
        <f t="shared" si="20"/>
        <v>11.879999999999999</v>
      </c>
      <c r="J134" s="15">
        <f t="shared" si="21"/>
        <v>7733.88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38.25" x14ac:dyDescent="0.25">
      <c r="A135" s="8" t="s">
        <v>250</v>
      </c>
      <c r="B135" s="8" t="s">
        <v>251</v>
      </c>
      <c r="C135" s="9" t="s">
        <v>233</v>
      </c>
      <c r="D135" s="10">
        <v>137</v>
      </c>
      <c r="E135" s="14">
        <v>7.81</v>
      </c>
      <c r="F135" s="15">
        <v>1069.97</v>
      </c>
      <c r="G135" s="14">
        <f t="shared" si="19"/>
        <v>2.1</v>
      </c>
      <c r="H135" s="15"/>
      <c r="I135" s="14">
        <f t="shared" si="20"/>
        <v>9.91</v>
      </c>
      <c r="J135" s="15">
        <f t="shared" si="21"/>
        <v>1357.67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38.25" x14ac:dyDescent="0.25">
      <c r="A136" s="8" t="s">
        <v>252</v>
      </c>
      <c r="B136" s="8" t="s">
        <v>253</v>
      </c>
      <c r="C136" s="9" t="s">
        <v>233</v>
      </c>
      <c r="D136" s="10">
        <v>176</v>
      </c>
      <c r="E136" s="14">
        <v>7.26</v>
      </c>
      <c r="F136" s="15">
        <v>1277.76</v>
      </c>
      <c r="G136" s="14">
        <f t="shared" si="19"/>
        <v>1.95</v>
      </c>
      <c r="H136" s="15"/>
      <c r="I136" s="14">
        <f t="shared" si="20"/>
        <v>9.2099999999999991</v>
      </c>
      <c r="J136" s="15">
        <f t="shared" si="21"/>
        <v>1620.96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63.75" x14ac:dyDescent="0.25">
      <c r="A137" s="8" t="s">
        <v>254</v>
      </c>
      <c r="B137" s="8" t="s">
        <v>255</v>
      </c>
      <c r="C137" s="9" t="s">
        <v>84</v>
      </c>
      <c r="D137" s="10">
        <v>26.56</v>
      </c>
      <c r="E137" s="14">
        <v>378.53</v>
      </c>
      <c r="F137" s="15">
        <v>10053.75</v>
      </c>
      <c r="G137" s="14">
        <f t="shared" si="19"/>
        <v>101.93</v>
      </c>
      <c r="H137" s="15"/>
      <c r="I137" s="14">
        <f t="shared" si="20"/>
        <v>480.46</v>
      </c>
      <c r="J137" s="15">
        <f t="shared" si="21"/>
        <v>12761.01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x14ac:dyDescent="0.25">
      <c r="A138" s="6" t="s">
        <v>256</v>
      </c>
      <c r="B138" s="83" t="s">
        <v>257</v>
      </c>
      <c r="C138" s="84"/>
      <c r="D138" s="84"/>
      <c r="E138" s="84"/>
      <c r="F138" s="84"/>
      <c r="G138" s="84"/>
      <c r="H138" s="84"/>
      <c r="I138" s="84"/>
      <c r="J138" s="84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76.5" x14ac:dyDescent="0.25">
      <c r="A139" s="8" t="s">
        <v>258</v>
      </c>
      <c r="B139" s="8" t="s">
        <v>259</v>
      </c>
      <c r="C139" s="9" t="s">
        <v>32</v>
      </c>
      <c r="D139" s="10">
        <v>24.71</v>
      </c>
      <c r="E139" s="14">
        <v>21.09</v>
      </c>
      <c r="F139" s="15">
        <v>521.13</v>
      </c>
      <c r="G139" s="14">
        <f t="shared" ref="G139:G142" si="22">TRUNC(E139*0.2693,2)</f>
        <v>5.67</v>
      </c>
      <c r="H139" s="15"/>
      <c r="I139" s="14">
        <f t="shared" ref="I139:I142" si="23">H139+G139+E139</f>
        <v>26.759999999999998</v>
      </c>
      <c r="J139" s="15">
        <f t="shared" ref="J139:J142" si="24">TRUNC(I139*D139,2)</f>
        <v>661.23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63.75" x14ac:dyDescent="0.25">
      <c r="A140" s="8" t="s">
        <v>260</v>
      </c>
      <c r="B140" s="8" t="s">
        <v>261</v>
      </c>
      <c r="C140" s="9" t="s">
        <v>233</v>
      </c>
      <c r="D140" s="10">
        <v>54</v>
      </c>
      <c r="E140" s="14">
        <v>9.2100000000000009</v>
      </c>
      <c r="F140" s="15">
        <v>497.34</v>
      </c>
      <c r="G140" s="14">
        <f t="shared" si="22"/>
        <v>2.48</v>
      </c>
      <c r="H140" s="15"/>
      <c r="I140" s="14">
        <f t="shared" si="23"/>
        <v>11.690000000000001</v>
      </c>
      <c r="J140" s="15">
        <f t="shared" si="24"/>
        <v>631.26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63.75" x14ac:dyDescent="0.25">
      <c r="A141" s="8" t="s">
        <v>262</v>
      </c>
      <c r="B141" s="8" t="s">
        <v>263</v>
      </c>
      <c r="C141" s="9" t="s">
        <v>233</v>
      </c>
      <c r="D141" s="10">
        <v>17</v>
      </c>
      <c r="E141" s="14">
        <v>8.69</v>
      </c>
      <c r="F141" s="15">
        <v>147.72999999999999</v>
      </c>
      <c r="G141" s="14">
        <f t="shared" si="22"/>
        <v>2.34</v>
      </c>
      <c r="H141" s="15"/>
      <c r="I141" s="14">
        <f t="shared" si="23"/>
        <v>11.03</v>
      </c>
      <c r="J141" s="15">
        <f t="shared" si="24"/>
        <v>187.51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51" x14ac:dyDescent="0.25">
      <c r="A142" s="8" t="s">
        <v>264</v>
      </c>
      <c r="B142" s="8" t="s">
        <v>265</v>
      </c>
      <c r="C142" s="9" t="s">
        <v>84</v>
      </c>
      <c r="D142" s="10">
        <v>2.62</v>
      </c>
      <c r="E142" s="14">
        <v>384.83</v>
      </c>
      <c r="F142" s="15">
        <v>1008.25</v>
      </c>
      <c r="G142" s="14">
        <f t="shared" si="22"/>
        <v>103.63</v>
      </c>
      <c r="H142" s="15"/>
      <c r="I142" s="14">
        <f t="shared" si="23"/>
        <v>488.46</v>
      </c>
      <c r="J142" s="15">
        <f t="shared" si="24"/>
        <v>1279.76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x14ac:dyDescent="0.25">
      <c r="A143" s="6" t="s">
        <v>266</v>
      </c>
      <c r="B143" s="83" t="s">
        <v>267</v>
      </c>
      <c r="C143" s="84"/>
      <c r="D143" s="84"/>
      <c r="E143" s="84"/>
      <c r="F143" s="84"/>
      <c r="G143" s="84"/>
      <c r="H143" s="84"/>
      <c r="I143" s="84"/>
      <c r="J143" s="84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51" x14ac:dyDescent="0.25">
      <c r="A144" s="8" t="s">
        <v>268</v>
      </c>
      <c r="B144" s="8" t="s">
        <v>269</v>
      </c>
      <c r="C144" s="9" t="s">
        <v>32</v>
      </c>
      <c r="D144" s="10">
        <v>59.32</v>
      </c>
      <c r="E144" s="14">
        <v>20.09</v>
      </c>
      <c r="F144" s="15">
        <v>1191.73</v>
      </c>
      <c r="G144" s="14">
        <f t="shared" ref="G144:G147" si="25">TRUNC(E144*0.2693,2)</f>
        <v>5.41</v>
      </c>
      <c r="H144" s="15"/>
      <c r="I144" s="14">
        <f t="shared" ref="I144:I147" si="26">H144+G144+E144</f>
        <v>25.5</v>
      </c>
      <c r="J144" s="15">
        <f t="shared" ref="J144:J147" si="27">TRUNC(I144*D144,2)</f>
        <v>1512.66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89.25" x14ac:dyDescent="0.25">
      <c r="A145" s="8" t="s">
        <v>270</v>
      </c>
      <c r="B145" s="8" t="s">
        <v>271</v>
      </c>
      <c r="C145" s="9" t="s">
        <v>32</v>
      </c>
      <c r="D145" s="10">
        <v>90.46</v>
      </c>
      <c r="E145" s="14">
        <v>60.85</v>
      </c>
      <c r="F145" s="15">
        <v>5504.49</v>
      </c>
      <c r="G145" s="14">
        <f t="shared" si="25"/>
        <v>16.38</v>
      </c>
      <c r="H145" s="15"/>
      <c r="I145" s="14">
        <f t="shared" si="26"/>
        <v>77.23</v>
      </c>
      <c r="J145" s="15">
        <f t="shared" si="27"/>
        <v>6986.22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51" x14ac:dyDescent="0.25">
      <c r="A146" s="8" t="s">
        <v>272</v>
      </c>
      <c r="B146" s="8" t="s">
        <v>273</v>
      </c>
      <c r="C146" s="9" t="s">
        <v>84</v>
      </c>
      <c r="D146" s="10">
        <v>4.16</v>
      </c>
      <c r="E146" s="14">
        <v>373.94</v>
      </c>
      <c r="F146" s="15">
        <v>1555.59</v>
      </c>
      <c r="G146" s="14">
        <f t="shared" si="25"/>
        <v>100.7</v>
      </c>
      <c r="H146" s="15"/>
      <c r="I146" s="14">
        <f t="shared" si="26"/>
        <v>474.64</v>
      </c>
      <c r="J146" s="15">
        <f t="shared" si="27"/>
        <v>1974.5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38.25" x14ac:dyDescent="0.25">
      <c r="A147" s="8" t="s">
        <v>274</v>
      </c>
      <c r="B147" s="8" t="s">
        <v>275</v>
      </c>
      <c r="C147" s="9" t="s">
        <v>47</v>
      </c>
      <c r="D147" s="10">
        <v>89.34</v>
      </c>
      <c r="E147" s="14">
        <v>88.2</v>
      </c>
      <c r="F147" s="15">
        <v>7879.78</v>
      </c>
      <c r="G147" s="14">
        <f t="shared" si="25"/>
        <v>23.75</v>
      </c>
      <c r="H147" s="15"/>
      <c r="I147" s="14">
        <f t="shared" si="26"/>
        <v>111.95</v>
      </c>
      <c r="J147" s="15">
        <f t="shared" si="27"/>
        <v>10001.61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x14ac:dyDescent="0.25">
      <c r="A148" s="6" t="s">
        <v>276</v>
      </c>
      <c r="B148" s="83" t="s">
        <v>277</v>
      </c>
      <c r="C148" s="84"/>
      <c r="D148" s="84"/>
      <c r="E148" s="84"/>
      <c r="F148" s="84"/>
      <c r="G148" s="84"/>
      <c r="H148" s="84"/>
      <c r="I148" s="84"/>
      <c r="J148" s="84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x14ac:dyDescent="0.25">
      <c r="A149" s="6" t="s">
        <v>278</v>
      </c>
      <c r="B149" s="83" t="s">
        <v>279</v>
      </c>
      <c r="C149" s="84"/>
      <c r="D149" s="84"/>
      <c r="E149" s="84"/>
      <c r="F149" s="84"/>
      <c r="G149" s="84"/>
      <c r="H149" s="84"/>
      <c r="I149" s="84"/>
      <c r="J149" s="84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25.5" x14ac:dyDescent="0.25">
      <c r="A150" s="8" t="s">
        <v>280</v>
      </c>
      <c r="B150" s="8" t="s">
        <v>281</v>
      </c>
      <c r="C150" s="9" t="s">
        <v>84</v>
      </c>
      <c r="D150" s="10">
        <v>70.48</v>
      </c>
      <c r="E150" s="14">
        <v>2194.9899999999998</v>
      </c>
      <c r="F150" s="15">
        <v>154702.89000000001</v>
      </c>
      <c r="G150" s="14">
        <f t="shared" ref="G150" si="28">TRUNC(E150*0.2693,2)</f>
        <v>591.11</v>
      </c>
      <c r="H150" s="15"/>
      <c r="I150" s="14">
        <f t="shared" ref="I150" si="29">H150+G150+E150</f>
        <v>2786.1</v>
      </c>
      <c r="J150" s="15">
        <f t="shared" ref="J150" si="30">TRUNC(I150*D150,2)</f>
        <v>196364.32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x14ac:dyDescent="0.25">
      <c r="A151" s="6" t="s">
        <v>282</v>
      </c>
      <c r="B151" s="83" t="s">
        <v>257</v>
      </c>
      <c r="C151" s="84"/>
      <c r="D151" s="84"/>
      <c r="E151" s="84"/>
      <c r="F151" s="84"/>
      <c r="G151" s="84"/>
      <c r="H151" s="84"/>
      <c r="I151" s="84"/>
      <c r="J151" s="84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25.5" x14ac:dyDescent="0.25">
      <c r="A152" s="8" t="s">
        <v>283</v>
      </c>
      <c r="B152" s="8" t="s">
        <v>284</v>
      </c>
      <c r="C152" s="9" t="s">
        <v>32</v>
      </c>
      <c r="D152" s="10">
        <v>1300.17</v>
      </c>
      <c r="E152" s="14">
        <v>210.51</v>
      </c>
      <c r="F152" s="15">
        <v>273698.78000000003</v>
      </c>
      <c r="G152" s="14">
        <f t="shared" ref="G152" si="31">TRUNC(E152*0.2693,2)</f>
        <v>56.69</v>
      </c>
      <c r="H152" s="15"/>
      <c r="I152" s="14">
        <f t="shared" ref="I152" si="32">H152+G152+E152</f>
        <v>267.2</v>
      </c>
      <c r="J152" s="15">
        <f t="shared" ref="J152" si="33">TRUNC(I152*D152,2)</f>
        <v>347405.42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x14ac:dyDescent="0.25">
      <c r="A153" s="80" t="s">
        <v>14</v>
      </c>
      <c r="B153" s="81"/>
      <c r="C153" s="81"/>
      <c r="D153" s="81"/>
      <c r="E153" s="81"/>
      <c r="F153" s="81"/>
      <c r="G153" s="81"/>
      <c r="H153" s="81"/>
      <c r="I153" s="82"/>
      <c r="J153" s="15">
        <f>SUM(J117:J152)</f>
        <v>669487.09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x14ac:dyDescent="0.25">
      <c r="A154" s="6" t="s">
        <v>285</v>
      </c>
      <c r="B154" s="83" t="s">
        <v>286</v>
      </c>
      <c r="C154" s="84"/>
      <c r="D154" s="84"/>
      <c r="E154" s="84"/>
      <c r="F154" s="84"/>
      <c r="G154" s="84"/>
      <c r="H154" s="84"/>
      <c r="I154" s="84"/>
      <c r="J154" s="84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x14ac:dyDescent="0.25">
      <c r="A155" s="6" t="s">
        <v>287</v>
      </c>
      <c r="B155" s="83" t="s">
        <v>288</v>
      </c>
      <c r="C155" s="84"/>
      <c r="D155" s="84"/>
      <c r="E155" s="84"/>
      <c r="F155" s="84"/>
      <c r="G155" s="84"/>
      <c r="H155" s="84"/>
      <c r="I155" s="84"/>
      <c r="J155" s="84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x14ac:dyDescent="0.25">
      <c r="A156" s="6" t="s">
        <v>289</v>
      </c>
      <c r="B156" s="83" t="s">
        <v>290</v>
      </c>
      <c r="C156" s="84"/>
      <c r="D156" s="84"/>
      <c r="E156" s="84"/>
      <c r="F156" s="84"/>
      <c r="G156" s="84"/>
      <c r="H156" s="84"/>
      <c r="I156" s="84"/>
      <c r="J156" s="84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51" x14ac:dyDescent="0.25">
      <c r="A157" s="8" t="s">
        <v>291</v>
      </c>
      <c r="B157" s="8" t="s">
        <v>292</v>
      </c>
      <c r="C157" s="9" t="s">
        <v>32</v>
      </c>
      <c r="D157" s="10">
        <v>58.1</v>
      </c>
      <c r="E157" s="14">
        <v>76.34</v>
      </c>
      <c r="F157" s="15">
        <v>4435.3500000000004</v>
      </c>
      <c r="G157" s="14">
        <f t="shared" ref="G157" si="34">TRUNC(E157*0.2693,2)</f>
        <v>20.55</v>
      </c>
      <c r="H157" s="15"/>
      <c r="I157" s="14">
        <f t="shared" ref="I157" si="35">H157+G157+E157</f>
        <v>96.89</v>
      </c>
      <c r="J157" s="15">
        <f t="shared" ref="J157" si="36">TRUNC(I157*D157,2)</f>
        <v>5629.3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x14ac:dyDescent="0.25">
      <c r="A158" s="6" t="s">
        <v>293</v>
      </c>
      <c r="B158" s="83" t="s">
        <v>294</v>
      </c>
      <c r="C158" s="84"/>
      <c r="D158" s="84"/>
      <c r="E158" s="84"/>
      <c r="F158" s="84"/>
      <c r="G158" s="84"/>
      <c r="H158" s="84"/>
      <c r="I158" s="84"/>
      <c r="J158" s="84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89.25" x14ac:dyDescent="0.25">
      <c r="A159" s="8" t="s">
        <v>295</v>
      </c>
      <c r="B159" s="8" t="s">
        <v>296</v>
      </c>
      <c r="C159" s="9" t="s">
        <v>32</v>
      </c>
      <c r="D159" s="10">
        <v>1287.31</v>
      </c>
      <c r="E159" s="14">
        <v>67.760000000000005</v>
      </c>
      <c r="F159" s="14"/>
      <c r="G159" s="14">
        <f t="shared" ref="G159:G160" si="37">TRUNC(E159*0.2693,2)</f>
        <v>18.239999999999998</v>
      </c>
      <c r="H159" s="15"/>
      <c r="I159" s="14">
        <f t="shared" ref="I159:I160" si="38">H159+G159+E159</f>
        <v>86</v>
      </c>
      <c r="J159" s="15">
        <f t="shared" ref="J159:J160" si="39">TRUNC(I159*D159,2)</f>
        <v>110708.66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89.25" x14ac:dyDescent="0.25">
      <c r="A160" s="8" t="s">
        <v>297</v>
      </c>
      <c r="B160" s="8" t="s">
        <v>298</v>
      </c>
      <c r="C160" s="9" t="s">
        <v>32</v>
      </c>
      <c r="D160" s="10">
        <v>347.34</v>
      </c>
      <c r="E160" s="14">
        <v>121.26</v>
      </c>
      <c r="F160" s="15">
        <v>42118.44</v>
      </c>
      <c r="G160" s="14">
        <f t="shared" si="37"/>
        <v>32.65</v>
      </c>
      <c r="H160" s="15"/>
      <c r="I160" s="14">
        <f t="shared" si="38"/>
        <v>153.91</v>
      </c>
      <c r="J160" s="15">
        <f t="shared" si="39"/>
        <v>53459.09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x14ac:dyDescent="0.25">
      <c r="A161" s="6" t="s">
        <v>299</v>
      </c>
      <c r="B161" s="83" t="s">
        <v>300</v>
      </c>
      <c r="C161" s="84"/>
      <c r="D161" s="84"/>
      <c r="E161" s="84"/>
      <c r="F161" s="84"/>
      <c r="G161" s="84"/>
      <c r="H161" s="84"/>
      <c r="I161" s="84"/>
      <c r="J161" s="84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38.25" x14ac:dyDescent="0.25">
      <c r="A162" s="8" t="s">
        <v>301</v>
      </c>
      <c r="B162" s="8" t="s">
        <v>302</v>
      </c>
      <c r="C162" s="9" t="s">
        <v>32</v>
      </c>
      <c r="D162" s="10">
        <v>97.52</v>
      </c>
      <c r="E162" s="14">
        <v>123.86</v>
      </c>
      <c r="F162" s="15">
        <v>12078.82</v>
      </c>
      <c r="G162" s="14">
        <f t="shared" ref="G162" si="40">TRUNC(E162*0.2693,2)</f>
        <v>33.35</v>
      </c>
      <c r="H162" s="15"/>
      <c r="I162" s="14">
        <f t="shared" ref="I162" si="41">H162+G162+E162</f>
        <v>157.21</v>
      </c>
      <c r="J162" s="15">
        <f t="shared" ref="J162" si="42">TRUNC(I162*D162,2)</f>
        <v>15331.11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x14ac:dyDescent="0.25">
      <c r="A163" s="6" t="s">
        <v>303</v>
      </c>
      <c r="B163" s="83" t="s">
        <v>304</v>
      </c>
      <c r="C163" s="84"/>
      <c r="D163" s="84"/>
      <c r="E163" s="84"/>
      <c r="F163" s="84"/>
      <c r="G163" s="84"/>
      <c r="H163" s="84"/>
      <c r="I163" s="84"/>
      <c r="J163" s="84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63.75" x14ac:dyDescent="0.25">
      <c r="A164" s="8" t="s">
        <v>305</v>
      </c>
      <c r="B164" s="8" t="s">
        <v>306</v>
      </c>
      <c r="C164" s="9" t="s">
        <v>32</v>
      </c>
      <c r="D164" s="10">
        <v>13.94</v>
      </c>
      <c r="E164" s="14">
        <v>671.18</v>
      </c>
      <c r="F164" s="15">
        <v>9356.24</v>
      </c>
      <c r="G164" s="14">
        <f t="shared" ref="G164" si="43">TRUNC(E164*0.2693,2)</f>
        <v>180.74</v>
      </c>
      <c r="H164" s="15"/>
      <c r="I164" s="14">
        <f t="shared" ref="I164" si="44">H164+G164+E164</f>
        <v>851.92</v>
      </c>
      <c r="J164" s="15">
        <f t="shared" ref="J164" si="45">TRUNC(I164*D164,2)</f>
        <v>11875.76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x14ac:dyDescent="0.25">
      <c r="A165" s="6" t="s">
        <v>307</v>
      </c>
      <c r="B165" s="83" t="s">
        <v>308</v>
      </c>
      <c r="C165" s="84"/>
      <c r="D165" s="84"/>
      <c r="E165" s="84"/>
      <c r="F165" s="84"/>
      <c r="G165" s="84"/>
      <c r="H165" s="84"/>
      <c r="I165" s="84"/>
      <c r="J165" s="84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63.75" x14ac:dyDescent="0.25">
      <c r="A166" s="8" t="s">
        <v>309</v>
      </c>
      <c r="B166" s="8" t="s">
        <v>310</v>
      </c>
      <c r="C166" s="9" t="s">
        <v>32</v>
      </c>
      <c r="D166" s="10">
        <v>222.22</v>
      </c>
      <c r="E166" s="14">
        <v>77.510000000000005</v>
      </c>
      <c r="F166" s="15">
        <v>17224.27</v>
      </c>
      <c r="G166" s="14">
        <f t="shared" ref="G166:G168" si="46">TRUNC(E166*0.2693,2)</f>
        <v>20.87</v>
      </c>
      <c r="H166" s="15"/>
      <c r="I166" s="14">
        <f t="shared" ref="I166:I168" si="47">H166+G166+E166</f>
        <v>98.38000000000001</v>
      </c>
      <c r="J166" s="15">
        <f t="shared" ref="J166:J168" si="48">TRUNC(I166*D166,2)</f>
        <v>21862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63.75" x14ac:dyDescent="0.25">
      <c r="A167" s="8" t="s">
        <v>311</v>
      </c>
      <c r="B167" s="8" t="s">
        <v>312</v>
      </c>
      <c r="C167" s="9" t="s">
        <v>32</v>
      </c>
      <c r="D167" s="10">
        <v>28.56</v>
      </c>
      <c r="E167" s="14">
        <v>84.28</v>
      </c>
      <c r="F167" s="15">
        <v>2407.0300000000002</v>
      </c>
      <c r="G167" s="14">
        <f t="shared" si="46"/>
        <v>22.69</v>
      </c>
      <c r="H167" s="15"/>
      <c r="I167" s="14">
        <f t="shared" si="47"/>
        <v>106.97</v>
      </c>
      <c r="J167" s="15">
        <f t="shared" si="48"/>
        <v>3055.06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38.25" x14ac:dyDescent="0.25">
      <c r="A168" s="8" t="s">
        <v>313</v>
      </c>
      <c r="B168" s="8" t="s">
        <v>314</v>
      </c>
      <c r="C168" s="9" t="s">
        <v>32</v>
      </c>
      <c r="D168" s="10">
        <v>250.78</v>
      </c>
      <c r="E168" s="14">
        <v>22.49</v>
      </c>
      <c r="F168" s="15">
        <v>5640.04</v>
      </c>
      <c r="G168" s="14">
        <f t="shared" si="46"/>
        <v>6.05</v>
      </c>
      <c r="H168" s="15"/>
      <c r="I168" s="14">
        <f t="shared" si="47"/>
        <v>28.54</v>
      </c>
      <c r="J168" s="15">
        <f t="shared" si="48"/>
        <v>7157.26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x14ac:dyDescent="0.25">
      <c r="A169" s="6" t="s">
        <v>315</v>
      </c>
      <c r="B169" s="83" t="s">
        <v>316</v>
      </c>
      <c r="C169" s="84"/>
      <c r="D169" s="84"/>
      <c r="E169" s="84"/>
      <c r="F169" s="84"/>
      <c r="G169" s="84"/>
      <c r="H169" s="84"/>
      <c r="I169" s="84"/>
      <c r="J169" s="84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x14ac:dyDescent="0.25">
      <c r="A170" s="6" t="s">
        <v>317</v>
      </c>
      <c r="B170" s="83" t="s">
        <v>318</v>
      </c>
      <c r="C170" s="84"/>
      <c r="D170" s="84"/>
      <c r="E170" s="84"/>
      <c r="F170" s="84"/>
      <c r="G170" s="84"/>
      <c r="H170" s="84"/>
      <c r="I170" s="84"/>
      <c r="J170" s="84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51" x14ac:dyDescent="0.25">
      <c r="A171" s="8" t="s">
        <v>319</v>
      </c>
      <c r="B171" s="8" t="s">
        <v>320</v>
      </c>
      <c r="C171" s="9" t="s">
        <v>47</v>
      </c>
      <c r="D171" s="10">
        <v>137.75</v>
      </c>
      <c r="E171" s="14">
        <v>26.99</v>
      </c>
      <c r="F171" s="15">
        <v>3717.87</v>
      </c>
      <c r="G171" s="14">
        <f t="shared" ref="G171:G172" si="49">TRUNC(E171*0.2693,2)</f>
        <v>7.26</v>
      </c>
      <c r="H171" s="15"/>
      <c r="I171" s="14">
        <f t="shared" ref="I171:I172" si="50">H171+G171+E171</f>
        <v>34.25</v>
      </c>
      <c r="J171" s="15">
        <f t="shared" ref="J171:J172" si="51">TRUNC(I171*D171,2)</f>
        <v>4717.93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38.25" x14ac:dyDescent="0.25">
      <c r="A172" s="8" t="s">
        <v>321</v>
      </c>
      <c r="B172" s="8" t="s">
        <v>322</v>
      </c>
      <c r="C172" s="9" t="s">
        <v>47</v>
      </c>
      <c r="D172" s="10">
        <v>223.06</v>
      </c>
      <c r="E172" s="14">
        <v>26.24</v>
      </c>
      <c r="F172" s="15">
        <v>5853.09</v>
      </c>
      <c r="G172" s="14">
        <f t="shared" si="49"/>
        <v>7.06</v>
      </c>
      <c r="H172" s="15"/>
      <c r="I172" s="14">
        <f t="shared" si="50"/>
        <v>33.299999999999997</v>
      </c>
      <c r="J172" s="15">
        <f t="shared" si="51"/>
        <v>7427.89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x14ac:dyDescent="0.25">
      <c r="A173" s="6" t="s">
        <v>323</v>
      </c>
      <c r="B173" s="83" t="s">
        <v>324</v>
      </c>
      <c r="C173" s="84"/>
      <c r="D173" s="84"/>
      <c r="E173" s="84"/>
      <c r="F173" s="84"/>
      <c r="G173" s="84"/>
      <c r="H173" s="84"/>
      <c r="I173" s="84"/>
      <c r="J173" s="84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38.25" x14ac:dyDescent="0.25">
      <c r="A174" s="8" t="s">
        <v>325</v>
      </c>
      <c r="B174" s="8" t="s">
        <v>326</v>
      </c>
      <c r="C174" s="9" t="s">
        <v>47</v>
      </c>
      <c r="D174" s="10">
        <v>401.65</v>
      </c>
      <c r="E174" s="14">
        <v>10.4</v>
      </c>
      <c r="F174" s="15">
        <v>4177.16</v>
      </c>
      <c r="G174" s="14">
        <f t="shared" ref="G174" si="52">TRUNC(E174*0.2693,2)</f>
        <v>2.8</v>
      </c>
      <c r="H174" s="15"/>
      <c r="I174" s="14">
        <f t="shared" ref="I174" si="53">H174+G174+E174</f>
        <v>13.2</v>
      </c>
      <c r="J174" s="15">
        <f t="shared" ref="J174" si="54">TRUNC(I174*D174,2)</f>
        <v>5301.78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x14ac:dyDescent="0.25">
      <c r="A175" s="6" t="s">
        <v>327</v>
      </c>
      <c r="B175" s="83" t="s">
        <v>328</v>
      </c>
      <c r="C175" s="84"/>
      <c r="D175" s="84"/>
      <c r="E175" s="84"/>
      <c r="F175" s="84"/>
      <c r="G175" s="84"/>
      <c r="H175" s="84"/>
      <c r="I175" s="84"/>
      <c r="J175" s="84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63.75" x14ac:dyDescent="0.25">
      <c r="A176" s="8" t="s">
        <v>329</v>
      </c>
      <c r="B176" s="8" t="s">
        <v>330</v>
      </c>
      <c r="C176" s="9" t="s">
        <v>13</v>
      </c>
      <c r="D176" s="10">
        <v>1</v>
      </c>
      <c r="E176" s="14">
        <v>650.66</v>
      </c>
      <c r="F176" s="15">
        <v>650.66</v>
      </c>
      <c r="G176" s="14">
        <f t="shared" ref="G176:G181" si="55">TRUNC(E176*0.2693,2)</f>
        <v>175.22</v>
      </c>
      <c r="H176" s="15"/>
      <c r="I176" s="14">
        <f t="shared" ref="I176:I181" si="56">H176+G176+E176</f>
        <v>825.88</v>
      </c>
      <c r="J176" s="15">
        <f t="shared" ref="J176:J181" si="57">TRUNC(I176*D176,2)</f>
        <v>825.88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63.75" x14ac:dyDescent="0.25">
      <c r="A177" s="8" t="s">
        <v>331</v>
      </c>
      <c r="B177" s="8" t="s">
        <v>332</v>
      </c>
      <c r="C177" s="9" t="s">
        <v>13</v>
      </c>
      <c r="D177" s="10">
        <v>1</v>
      </c>
      <c r="E177" s="14">
        <v>639.99</v>
      </c>
      <c r="F177" s="15">
        <v>639.99</v>
      </c>
      <c r="G177" s="14">
        <f t="shared" si="55"/>
        <v>172.34</v>
      </c>
      <c r="H177" s="15"/>
      <c r="I177" s="14">
        <f t="shared" si="56"/>
        <v>812.33</v>
      </c>
      <c r="J177" s="15">
        <f t="shared" si="57"/>
        <v>812.33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63.75" x14ac:dyDescent="0.25">
      <c r="A178" s="8" t="s">
        <v>333</v>
      </c>
      <c r="B178" s="8" t="s">
        <v>334</v>
      </c>
      <c r="C178" s="9" t="s">
        <v>13</v>
      </c>
      <c r="D178" s="10">
        <v>4</v>
      </c>
      <c r="E178" s="14">
        <v>754.3</v>
      </c>
      <c r="F178" s="15">
        <v>3017.2</v>
      </c>
      <c r="G178" s="14">
        <f t="shared" si="55"/>
        <v>203.13</v>
      </c>
      <c r="H178" s="15"/>
      <c r="I178" s="14">
        <f t="shared" si="56"/>
        <v>957.43</v>
      </c>
      <c r="J178" s="15">
        <f t="shared" si="57"/>
        <v>3829.72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63.75" x14ac:dyDescent="0.25">
      <c r="A179" s="8" t="s">
        <v>335</v>
      </c>
      <c r="B179" s="8" t="s">
        <v>336</v>
      </c>
      <c r="C179" s="9" t="s">
        <v>13</v>
      </c>
      <c r="D179" s="10">
        <v>3</v>
      </c>
      <c r="E179" s="14">
        <v>719.99</v>
      </c>
      <c r="F179" s="15">
        <v>2159.9699999999998</v>
      </c>
      <c r="G179" s="14">
        <f t="shared" si="55"/>
        <v>193.89</v>
      </c>
      <c r="H179" s="15"/>
      <c r="I179" s="14">
        <f t="shared" si="56"/>
        <v>913.88</v>
      </c>
      <c r="J179" s="15">
        <f t="shared" si="57"/>
        <v>2741.64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63.75" x14ac:dyDescent="0.25">
      <c r="A180" s="8" t="s">
        <v>337</v>
      </c>
      <c r="B180" s="8" t="s">
        <v>338</v>
      </c>
      <c r="C180" s="9" t="s">
        <v>13</v>
      </c>
      <c r="D180" s="10">
        <v>1</v>
      </c>
      <c r="E180" s="14">
        <v>1279.99</v>
      </c>
      <c r="F180" s="15">
        <v>1279.99</v>
      </c>
      <c r="G180" s="14">
        <f t="shared" si="55"/>
        <v>344.7</v>
      </c>
      <c r="H180" s="15"/>
      <c r="I180" s="14">
        <f t="shared" si="56"/>
        <v>1624.69</v>
      </c>
      <c r="J180" s="15">
        <f t="shared" si="57"/>
        <v>1624.69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63.75" x14ac:dyDescent="0.25">
      <c r="A181" s="8" t="s">
        <v>339</v>
      </c>
      <c r="B181" s="8" t="s">
        <v>340</v>
      </c>
      <c r="C181" s="9" t="s">
        <v>13</v>
      </c>
      <c r="D181" s="10">
        <v>2</v>
      </c>
      <c r="E181" s="14">
        <v>1739.8</v>
      </c>
      <c r="F181" s="15">
        <v>3479.6</v>
      </c>
      <c r="G181" s="14">
        <f t="shared" si="55"/>
        <v>468.52</v>
      </c>
      <c r="H181" s="15"/>
      <c r="I181" s="14">
        <f t="shared" si="56"/>
        <v>2208.3199999999997</v>
      </c>
      <c r="J181" s="15">
        <f t="shared" si="57"/>
        <v>4416.6400000000003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x14ac:dyDescent="0.25">
      <c r="A182" s="6" t="s">
        <v>341</v>
      </c>
      <c r="B182" s="83" t="s">
        <v>342</v>
      </c>
      <c r="C182" s="84"/>
      <c r="D182" s="84"/>
      <c r="E182" s="84"/>
      <c r="F182" s="84"/>
      <c r="G182" s="84"/>
      <c r="H182" s="84"/>
      <c r="I182" s="84"/>
      <c r="J182" s="84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63.75" x14ac:dyDescent="0.25">
      <c r="A183" s="8" t="s">
        <v>343</v>
      </c>
      <c r="B183" s="8" t="s">
        <v>344</v>
      </c>
      <c r="C183" s="9" t="s">
        <v>13</v>
      </c>
      <c r="D183" s="10">
        <v>1</v>
      </c>
      <c r="E183" s="14">
        <v>55776.79</v>
      </c>
      <c r="F183" s="15">
        <v>55776.79</v>
      </c>
      <c r="G183" s="14">
        <f t="shared" ref="G183:G195" si="58">TRUNC(E183*0.2693,2)</f>
        <v>15020.68</v>
      </c>
      <c r="H183" s="15"/>
      <c r="I183" s="14">
        <f t="shared" ref="I183:I195" si="59">H183+G183+E183</f>
        <v>70797.47</v>
      </c>
      <c r="J183" s="15">
        <f t="shared" ref="J183:J195" si="60">TRUNC(I183*D183,2)</f>
        <v>70797.47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63.75" x14ac:dyDescent="0.25">
      <c r="A184" s="8" t="s">
        <v>345</v>
      </c>
      <c r="B184" s="8" t="s">
        <v>346</v>
      </c>
      <c r="C184" s="9" t="s">
        <v>13</v>
      </c>
      <c r="D184" s="10">
        <v>1</v>
      </c>
      <c r="E184" s="14">
        <v>55487.42</v>
      </c>
      <c r="F184" s="15">
        <v>55487.42</v>
      </c>
      <c r="G184" s="14">
        <f t="shared" si="58"/>
        <v>14942.76</v>
      </c>
      <c r="H184" s="15"/>
      <c r="I184" s="14">
        <f t="shared" si="59"/>
        <v>70430.179999999993</v>
      </c>
      <c r="J184" s="15">
        <f t="shared" si="60"/>
        <v>70430.179999999993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63.75" x14ac:dyDescent="0.25">
      <c r="A185" s="8" t="s">
        <v>347</v>
      </c>
      <c r="B185" s="8" t="s">
        <v>348</v>
      </c>
      <c r="C185" s="9" t="s">
        <v>13</v>
      </c>
      <c r="D185" s="10">
        <v>1</v>
      </c>
      <c r="E185" s="14">
        <v>13596.74</v>
      </c>
      <c r="F185" s="15">
        <v>13596.74</v>
      </c>
      <c r="G185" s="14">
        <f t="shared" si="58"/>
        <v>3661.6</v>
      </c>
      <c r="H185" s="15"/>
      <c r="I185" s="14">
        <f t="shared" si="59"/>
        <v>17258.34</v>
      </c>
      <c r="J185" s="15">
        <f t="shared" si="60"/>
        <v>17258.34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63.75" x14ac:dyDescent="0.25">
      <c r="A186" s="8" t="s">
        <v>349</v>
      </c>
      <c r="B186" s="8" t="s">
        <v>350</v>
      </c>
      <c r="C186" s="9" t="s">
        <v>13</v>
      </c>
      <c r="D186" s="10">
        <v>1</v>
      </c>
      <c r="E186" s="14">
        <v>36296.82</v>
      </c>
      <c r="F186" s="15">
        <v>36296.82</v>
      </c>
      <c r="G186" s="14">
        <f t="shared" si="58"/>
        <v>9774.73</v>
      </c>
      <c r="H186" s="15"/>
      <c r="I186" s="14">
        <f t="shared" si="59"/>
        <v>46071.55</v>
      </c>
      <c r="J186" s="15">
        <f t="shared" si="60"/>
        <v>46071.55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51" x14ac:dyDescent="0.25">
      <c r="A187" s="8" t="s">
        <v>351</v>
      </c>
      <c r="B187" s="8" t="s">
        <v>352</v>
      </c>
      <c r="C187" s="9" t="s">
        <v>13</v>
      </c>
      <c r="D187" s="10">
        <v>1</v>
      </c>
      <c r="E187" s="14">
        <v>3711.86</v>
      </c>
      <c r="F187" s="15">
        <v>3711.86</v>
      </c>
      <c r="G187" s="14">
        <f t="shared" si="58"/>
        <v>999.6</v>
      </c>
      <c r="H187" s="15"/>
      <c r="I187" s="14">
        <f t="shared" si="59"/>
        <v>4711.46</v>
      </c>
      <c r="J187" s="15">
        <f t="shared" si="60"/>
        <v>4711.46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51" x14ac:dyDescent="0.25">
      <c r="A188" s="8" t="s">
        <v>353</v>
      </c>
      <c r="B188" s="8" t="s">
        <v>354</v>
      </c>
      <c r="C188" s="9" t="s">
        <v>13</v>
      </c>
      <c r="D188" s="10">
        <v>1</v>
      </c>
      <c r="E188" s="14">
        <v>2277.1799999999998</v>
      </c>
      <c r="F188" s="15">
        <v>2277.1799999999998</v>
      </c>
      <c r="G188" s="14">
        <f t="shared" si="58"/>
        <v>613.24</v>
      </c>
      <c r="H188" s="15"/>
      <c r="I188" s="14">
        <f t="shared" si="59"/>
        <v>2890.42</v>
      </c>
      <c r="J188" s="15">
        <f t="shared" si="60"/>
        <v>2890.42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51" x14ac:dyDescent="0.25">
      <c r="A189" s="8" t="s">
        <v>355</v>
      </c>
      <c r="B189" s="8" t="s">
        <v>356</v>
      </c>
      <c r="C189" s="9" t="s">
        <v>13</v>
      </c>
      <c r="D189" s="10">
        <v>1</v>
      </c>
      <c r="E189" s="14">
        <v>2403.4699999999998</v>
      </c>
      <c r="F189" s="15">
        <v>2403.4699999999998</v>
      </c>
      <c r="G189" s="14">
        <f t="shared" si="58"/>
        <v>647.25</v>
      </c>
      <c r="H189" s="15"/>
      <c r="I189" s="14">
        <f t="shared" si="59"/>
        <v>3050.72</v>
      </c>
      <c r="J189" s="15">
        <f t="shared" si="60"/>
        <v>3050.72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51" x14ac:dyDescent="0.25">
      <c r="A190" s="8" t="s">
        <v>357</v>
      </c>
      <c r="B190" s="8" t="s">
        <v>358</v>
      </c>
      <c r="C190" s="9" t="s">
        <v>13</v>
      </c>
      <c r="D190" s="10">
        <v>1</v>
      </c>
      <c r="E190" s="14">
        <v>14613.28</v>
      </c>
      <c r="F190" s="15">
        <v>14613.28</v>
      </c>
      <c r="G190" s="14">
        <f t="shared" si="58"/>
        <v>3935.35</v>
      </c>
      <c r="H190" s="15"/>
      <c r="I190" s="14">
        <f t="shared" si="59"/>
        <v>18548.63</v>
      </c>
      <c r="J190" s="15">
        <f t="shared" si="60"/>
        <v>18548.63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63.75" x14ac:dyDescent="0.25">
      <c r="A191" s="8" t="s">
        <v>359</v>
      </c>
      <c r="B191" s="8" t="s">
        <v>360</v>
      </c>
      <c r="C191" s="9" t="s">
        <v>13</v>
      </c>
      <c r="D191" s="10">
        <v>1</v>
      </c>
      <c r="E191" s="14">
        <v>34351.07</v>
      </c>
      <c r="F191" s="15">
        <v>34351.07</v>
      </c>
      <c r="G191" s="14">
        <f t="shared" si="58"/>
        <v>9250.74</v>
      </c>
      <c r="H191" s="15"/>
      <c r="I191" s="14">
        <f t="shared" si="59"/>
        <v>43601.81</v>
      </c>
      <c r="J191" s="15">
        <f t="shared" si="60"/>
        <v>43601.81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51" x14ac:dyDescent="0.25">
      <c r="A192" s="8" t="s">
        <v>361</v>
      </c>
      <c r="B192" s="8" t="s">
        <v>362</v>
      </c>
      <c r="C192" s="9" t="s">
        <v>13</v>
      </c>
      <c r="D192" s="10">
        <v>1</v>
      </c>
      <c r="E192" s="14">
        <v>4706.83</v>
      </c>
      <c r="F192" s="15">
        <v>4706.83</v>
      </c>
      <c r="G192" s="14">
        <f t="shared" si="58"/>
        <v>1267.54</v>
      </c>
      <c r="H192" s="15"/>
      <c r="I192" s="14">
        <f t="shared" si="59"/>
        <v>5974.37</v>
      </c>
      <c r="J192" s="15">
        <f t="shared" si="60"/>
        <v>5974.37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63.75" x14ac:dyDescent="0.25">
      <c r="A193" s="8" t="s">
        <v>363</v>
      </c>
      <c r="B193" s="8" t="s">
        <v>364</v>
      </c>
      <c r="C193" s="9" t="s">
        <v>13</v>
      </c>
      <c r="D193" s="10">
        <v>1</v>
      </c>
      <c r="E193" s="14">
        <v>2848.5</v>
      </c>
      <c r="F193" s="15">
        <v>2848.5</v>
      </c>
      <c r="G193" s="14">
        <f t="shared" si="58"/>
        <v>767.1</v>
      </c>
      <c r="H193" s="15"/>
      <c r="I193" s="14">
        <f t="shared" si="59"/>
        <v>3615.6</v>
      </c>
      <c r="J193" s="15">
        <f t="shared" si="60"/>
        <v>3615.6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63.75" x14ac:dyDescent="0.25">
      <c r="A194" s="8" t="s">
        <v>365</v>
      </c>
      <c r="B194" s="8" t="s">
        <v>366</v>
      </c>
      <c r="C194" s="9" t="s">
        <v>13</v>
      </c>
      <c r="D194" s="10">
        <v>1</v>
      </c>
      <c r="E194" s="14">
        <v>3006.43</v>
      </c>
      <c r="F194" s="15">
        <v>3006.43</v>
      </c>
      <c r="G194" s="14">
        <f t="shared" si="58"/>
        <v>809.63</v>
      </c>
      <c r="H194" s="15"/>
      <c r="I194" s="14">
        <f t="shared" si="59"/>
        <v>3816.06</v>
      </c>
      <c r="J194" s="15">
        <f t="shared" si="60"/>
        <v>3816.06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51" x14ac:dyDescent="0.25">
      <c r="A195" s="8" t="s">
        <v>367</v>
      </c>
      <c r="B195" s="8" t="s">
        <v>368</v>
      </c>
      <c r="C195" s="9" t="s">
        <v>13</v>
      </c>
      <c r="D195" s="10">
        <v>2</v>
      </c>
      <c r="E195" s="14">
        <v>14069.92</v>
      </c>
      <c r="F195" s="15">
        <v>28139.84</v>
      </c>
      <c r="G195" s="14">
        <f t="shared" si="58"/>
        <v>3789.02</v>
      </c>
      <c r="H195" s="15"/>
      <c r="I195" s="14">
        <f t="shared" si="59"/>
        <v>17858.939999999999</v>
      </c>
      <c r="J195" s="15">
        <f t="shared" si="60"/>
        <v>35717.879999999997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x14ac:dyDescent="0.25">
      <c r="A196" s="6" t="s">
        <v>369</v>
      </c>
      <c r="B196" s="83" t="s">
        <v>370</v>
      </c>
      <c r="C196" s="84"/>
      <c r="D196" s="84"/>
      <c r="E196" s="84"/>
      <c r="F196" s="84"/>
      <c r="G196" s="84"/>
      <c r="H196" s="84"/>
      <c r="I196" s="84"/>
      <c r="J196" s="84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76.5" x14ac:dyDescent="0.25">
      <c r="A197" s="8" t="s">
        <v>371</v>
      </c>
      <c r="B197" s="8" t="s">
        <v>372</v>
      </c>
      <c r="C197" s="9" t="s">
        <v>13</v>
      </c>
      <c r="D197" s="10">
        <v>10</v>
      </c>
      <c r="E197" s="14">
        <v>1390.6</v>
      </c>
      <c r="F197" s="15">
        <v>13906</v>
      </c>
      <c r="G197" s="14">
        <f t="shared" ref="G197:G203" si="61">TRUNC(E197*0.2693,2)</f>
        <v>374.48</v>
      </c>
      <c r="H197" s="15"/>
      <c r="I197" s="14">
        <f t="shared" ref="I197:I203" si="62">H197+G197+E197</f>
        <v>1765.08</v>
      </c>
      <c r="J197" s="15">
        <f t="shared" ref="J197:J203" si="63">TRUNC(I197*D197,2)</f>
        <v>17650.8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76.5" x14ac:dyDescent="0.25">
      <c r="A198" s="8" t="s">
        <v>373</v>
      </c>
      <c r="B198" s="8" t="s">
        <v>374</v>
      </c>
      <c r="C198" s="9" t="s">
        <v>13</v>
      </c>
      <c r="D198" s="10">
        <v>3</v>
      </c>
      <c r="E198" s="14">
        <v>695.29</v>
      </c>
      <c r="F198" s="15">
        <v>2085.87</v>
      </c>
      <c r="G198" s="14">
        <f t="shared" si="61"/>
        <v>187.24</v>
      </c>
      <c r="H198" s="15"/>
      <c r="I198" s="14">
        <f t="shared" si="62"/>
        <v>882.53</v>
      </c>
      <c r="J198" s="15">
        <f t="shared" si="63"/>
        <v>2647.59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89.25" x14ac:dyDescent="0.25">
      <c r="A199" s="8" t="s">
        <v>375</v>
      </c>
      <c r="B199" s="8" t="s">
        <v>376</v>
      </c>
      <c r="C199" s="9" t="s">
        <v>13</v>
      </c>
      <c r="D199" s="10">
        <v>17</v>
      </c>
      <c r="E199" s="14">
        <v>682.36</v>
      </c>
      <c r="F199" s="15">
        <v>11600.12</v>
      </c>
      <c r="G199" s="14">
        <f t="shared" si="61"/>
        <v>183.75</v>
      </c>
      <c r="H199" s="15"/>
      <c r="I199" s="14">
        <f t="shared" si="62"/>
        <v>866.11</v>
      </c>
      <c r="J199" s="15">
        <f t="shared" si="63"/>
        <v>14723.87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89.25" x14ac:dyDescent="0.25">
      <c r="A200" s="8" t="s">
        <v>377</v>
      </c>
      <c r="B200" s="8" t="s">
        <v>378</v>
      </c>
      <c r="C200" s="9" t="s">
        <v>13</v>
      </c>
      <c r="D200" s="10">
        <v>2</v>
      </c>
      <c r="E200" s="14">
        <v>682.36</v>
      </c>
      <c r="F200" s="15">
        <v>1364.72</v>
      </c>
      <c r="G200" s="14">
        <f t="shared" si="61"/>
        <v>183.75</v>
      </c>
      <c r="H200" s="15"/>
      <c r="I200" s="14">
        <f t="shared" si="62"/>
        <v>866.11</v>
      </c>
      <c r="J200" s="15">
        <f t="shared" si="63"/>
        <v>1732.22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76.5" x14ac:dyDescent="0.25">
      <c r="A201" s="8" t="s">
        <v>379</v>
      </c>
      <c r="B201" s="8" t="s">
        <v>380</v>
      </c>
      <c r="C201" s="9" t="s">
        <v>13</v>
      </c>
      <c r="D201" s="10">
        <v>1</v>
      </c>
      <c r="E201" s="14">
        <v>721.62</v>
      </c>
      <c r="F201" s="15">
        <v>721.62</v>
      </c>
      <c r="G201" s="14">
        <f t="shared" si="61"/>
        <v>194.33</v>
      </c>
      <c r="H201" s="15"/>
      <c r="I201" s="14">
        <f t="shared" si="62"/>
        <v>915.95</v>
      </c>
      <c r="J201" s="15">
        <f t="shared" si="63"/>
        <v>915.95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76.5" x14ac:dyDescent="0.25">
      <c r="A202" s="8" t="s">
        <v>381</v>
      </c>
      <c r="B202" s="8" t="s">
        <v>382</v>
      </c>
      <c r="C202" s="9" t="s">
        <v>13</v>
      </c>
      <c r="D202" s="10">
        <v>2</v>
      </c>
      <c r="E202" s="14">
        <v>1657.32</v>
      </c>
      <c r="F202" s="15">
        <v>3314.64</v>
      </c>
      <c r="G202" s="14">
        <f t="shared" si="61"/>
        <v>446.31</v>
      </c>
      <c r="H202" s="15"/>
      <c r="I202" s="14">
        <f t="shared" si="62"/>
        <v>2103.63</v>
      </c>
      <c r="J202" s="15">
        <f t="shared" si="63"/>
        <v>4207.26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89.25" x14ac:dyDescent="0.25">
      <c r="A203" s="8" t="s">
        <v>383</v>
      </c>
      <c r="B203" s="8" t="s">
        <v>384</v>
      </c>
      <c r="C203" s="9" t="s">
        <v>13</v>
      </c>
      <c r="D203" s="10">
        <v>6</v>
      </c>
      <c r="E203" s="14">
        <v>574.29</v>
      </c>
      <c r="F203" s="15">
        <v>3445.74</v>
      </c>
      <c r="G203" s="14">
        <f t="shared" si="61"/>
        <v>154.65</v>
      </c>
      <c r="H203" s="15"/>
      <c r="I203" s="14">
        <f t="shared" si="62"/>
        <v>728.93999999999994</v>
      </c>
      <c r="J203" s="15">
        <f t="shared" si="63"/>
        <v>4373.6400000000003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x14ac:dyDescent="0.25">
      <c r="A204" s="6" t="s">
        <v>385</v>
      </c>
      <c r="B204" s="83" t="s">
        <v>386</v>
      </c>
      <c r="C204" s="84"/>
      <c r="D204" s="84"/>
      <c r="E204" s="84"/>
      <c r="F204" s="84"/>
      <c r="G204" s="84"/>
      <c r="H204" s="84"/>
      <c r="I204" s="84"/>
      <c r="J204" s="84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x14ac:dyDescent="0.25">
      <c r="A205" s="6" t="s">
        <v>387</v>
      </c>
      <c r="B205" s="83" t="s">
        <v>388</v>
      </c>
      <c r="C205" s="84"/>
      <c r="D205" s="84"/>
      <c r="E205" s="84"/>
      <c r="F205" s="84"/>
      <c r="G205" s="84"/>
      <c r="H205" s="84"/>
      <c r="I205" s="84"/>
      <c r="J205" s="84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38.25" x14ac:dyDescent="0.25">
      <c r="A206" s="8" t="s">
        <v>389</v>
      </c>
      <c r="B206" s="8" t="s">
        <v>390</v>
      </c>
      <c r="C206" s="9" t="s">
        <v>32</v>
      </c>
      <c r="D206" s="10">
        <v>199.2</v>
      </c>
      <c r="E206" s="14">
        <v>444.44</v>
      </c>
      <c r="F206" s="15">
        <v>88532.44</v>
      </c>
      <c r="G206" s="14">
        <f t="shared" ref="G206" si="64">TRUNC(E206*0.2693,2)</f>
        <v>119.68</v>
      </c>
      <c r="H206" s="15"/>
      <c r="I206" s="14">
        <f t="shared" ref="I206" si="65">H206+G206+E206</f>
        <v>564.12</v>
      </c>
      <c r="J206" s="15">
        <f t="shared" ref="J206" si="66">TRUNC(I206*D206,2)</f>
        <v>112372.7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x14ac:dyDescent="0.25">
      <c r="A207" s="6" t="s">
        <v>391</v>
      </c>
      <c r="B207" s="83" t="s">
        <v>392</v>
      </c>
      <c r="C207" s="84"/>
      <c r="D207" s="84"/>
      <c r="E207" s="84"/>
      <c r="F207" s="84"/>
      <c r="G207" s="84"/>
      <c r="H207" s="84"/>
      <c r="I207" s="84"/>
      <c r="J207" s="84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38.25" x14ac:dyDescent="0.25">
      <c r="A208" s="8" t="s">
        <v>393</v>
      </c>
      <c r="B208" s="8" t="s">
        <v>394</v>
      </c>
      <c r="C208" s="9" t="s">
        <v>32</v>
      </c>
      <c r="D208" s="10">
        <v>2.56</v>
      </c>
      <c r="E208" s="14">
        <v>434.3</v>
      </c>
      <c r="F208" s="15">
        <v>1111.8</v>
      </c>
      <c r="G208" s="14">
        <f t="shared" ref="G208:G209" si="67">TRUNC(E208*0.2693,2)</f>
        <v>116.95</v>
      </c>
      <c r="H208" s="15"/>
      <c r="I208" s="14">
        <f t="shared" ref="I208:I209" si="68">H208+G208+E208</f>
        <v>551.25</v>
      </c>
      <c r="J208" s="15">
        <f t="shared" ref="J208:J209" si="69">TRUNC(I208*D208,2)</f>
        <v>1411.2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25.5" x14ac:dyDescent="0.25">
      <c r="A209" s="8" t="s">
        <v>395</v>
      </c>
      <c r="B209" s="8" t="s">
        <v>396</v>
      </c>
      <c r="C209" s="9" t="s">
        <v>13</v>
      </c>
      <c r="D209" s="10">
        <v>2</v>
      </c>
      <c r="E209" s="14">
        <v>357.4</v>
      </c>
      <c r="F209" s="15">
        <v>714.8</v>
      </c>
      <c r="G209" s="14">
        <f t="shared" si="67"/>
        <v>96.24</v>
      </c>
      <c r="H209" s="15"/>
      <c r="I209" s="14">
        <f t="shared" si="68"/>
        <v>453.64</v>
      </c>
      <c r="J209" s="15">
        <f t="shared" si="69"/>
        <v>907.28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x14ac:dyDescent="0.25">
      <c r="A210" s="6" t="s">
        <v>397</v>
      </c>
      <c r="B210" s="83" t="s">
        <v>398</v>
      </c>
      <c r="C210" s="84"/>
      <c r="D210" s="84"/>
      <c r="E210" s="84"/>
      <c r="F210" s="84"/>
      <c r="G210" s="84"/>
      <c r="H210" s="84"/>
      <c r="I210" s="84"/>
      <c r="J210" s="84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x14ac:dyDescent="0.25">
      <c r="A211" s="6" t="s">
        <v>399</v>
      </c>
      <c r="B211" s="83" t="s">
        <v>400</v>
      </c>
      <c r="C211" s="84"/>
      <c r="D211" s="84"/>
      <c r="E211" s="84"/>
      <c r="F211" s="84"/>
      <c r="G211" s="84"/>
      <c r="H211" s="84"/>
      <c r="I211" s="84"/>
      <c r="J211" s="84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38.25" x14ac:dyDescent="0.25">
      <c r="A212" s="8" t="s">
        <v>401</v>
      </c>
      <c r="B212" s="8" t="s">
        <v>402</v>
      </c>
      <c r="C212" s="9" t="s">
        <v>32</v>
      </c>
      <c r="D212" s="10">
        <v>22.33</v>
      </c>
      <c r="E212" s="14">
        <v>1547.47</v>
      </c>
      <c r="F212" s="15">
        <v>34555</v>
      </c>
      <c r="G212" s="14">
        <f t="shared" ref="G212" si="70">TRUNC(E212*0.2693,2)</f>
        <v>416.73</v>
      </c>
      <c r="H212" s="15"/>
      <c r="I212" s="14">
        <f t="shared" ref="I212" si="71">H212+G212+E212</f>
        <v>1964.2</v>
      </c>
      <c r="J212" s="15">
        <f t="shared" ref="J212" si="72">TRUNC(I212*D212,2)</f>
        <v>43860.58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x14ac:dyDescent="0.25">
      <c r="A213" s="6" t="s">
        <v>403</v>
      </c>
      <c r="B213" s="83" t="s">
        <v>404</v>
      </c>
      <c r="C213" s="84"/>
      <c r="D213" s="84"/>
      <c r="E213" s="84"/>
      <c r="F213" s="84"/>
      <c r="G213" s="84"/>
      <c r="H213" s="84"/>
      <c r="I213" s="84"/>
      <c r="J213" s="84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38.25" x14ac:dyDescent="0.25">
      <c r="A214" s="8" t="s">
        <v>405</v>
      </c>
      <c r="B214" s="8" t="s">
        <v>406</v>
      </c>
      <c r="C214" s="9" t="s">
        <v>32</v>
      </c>
      <c r="D214" s="10">
        <v>655.54</v>
      </c>
      <c r="E214" s="14">
        <v>106.57</v>
      </c>
      <c r="F214" s="15">
        <v>69860.89</v>
      </c>
      <c r="G214" s="14">
        <f t="shared" ref="G214" si="73">TRUNC(E214*0.2693,2)</f>
        <v>28.69</v>
      </c>
      <c r="H214" s="15"/>
      <c r="I214" s="14">
        <f t="shared" ref="I214" si="74">H214+G214+E214</f>
        <v>135.26</v>
      </c>
      <c r="J214" s="15">
        <f t="shared" ref="J214" si="75">TRUNC(I214*D214,2)</f>
        <v>88668.34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x14ac:dyDescent="0.25">
      <c r="A215" s="6" t="s">
        <v>407</v>
      </c>
      <c r="B215" s="83" t="s">
        <v>408</v>
      </c>
      <c r="C215" s="84"/>
      <c r="D215" s="84"/>
      <c r="E215" s="84"/>
      <c r="F215" s="84"/>
      <c r="G215" s="84"/>
      <c r="H215" s="84"/>
      <c r="I215" s="84"/>
      <c r="J215" s="84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25.5" x14ac:dyDescent="0.25">
      <c r="A216" s="8" t="s">
        <v>409</v>
      </c>
      <c r="B216" s="8" t="s">
        <v>410</v>
      </c>
      <c r="C216" s="9" t="s">
        <v>47</v>
      </c>
      <c r="D216" s="10">
        <v>43.82</v>
      </c>
      <c r="E216" s="14">
        <v>63.37</v>
      </c>
      <c r="F216" s="15">
        <v>2776.87</v>
      </c>
      <c r="G216" s="14">
        <f t="shared" ref="G216:G217" si="76">TRUNC(E216*0.2693,2)</f>
        <v>17.059999999999999</v>
      </c>
      <c r="H216" s="15"/>
      <c r="I216" s="14">
        <f t="shared" ref="I216:I217" si="77">H216+G216+E216</f>
        <v>80.429999999999993</v>
      </c>
      <c r="J216" s="15">
        <f t="shared" ref="J216:J217" si="78">TRUNC(I216*D216,2)</f>
        <v>3524.44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25.5" x14ac:dyDescent="0.25">
      <c r="A217" s="8" t="s">
        <v>411</v>
      </c>
      <c r="B217" s="8" t="s">
        <v>412</v>
      </c>
      <c r="C217" s="9" t="s">
        <v>47</v>
      </c>
      <c r="D217" s="10">
        <v>43.82</v>
      </c>
      <c r="E217" s="14">
        <v>22.47</v>
      </c>
      <c r="F217" s="15">
        <v>984.63</v>
      </c>
      <c r="G217" s="14">
        <f t="shared" si="76"/>
        <v>6.05</v>
      </c>
      <c r="H217" s="15"/>
      <c r="I217" s="14">
        <f t="shared" si="77"/>
        <v>28.52</v>
      </c>
      <c r="J217" s="15">
        <f t="shared" si="78"/>
        <v>1249.74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x14ac:dyDescent="0.25">
      <c r="A218" s="6" t="s">
        <v>413</v>
      </c>
      <c r="B218" s="83" t="s">
        <v>414</v>
      </c>
      <c r="C218" s="84"/>
      <c r="D218" s="84"/>
      <c r="E218" s="84"/>
      <c r="F218" s="84"/>
      <c r="G218" s="84"/>
      <c r="H218" s="84"/>
      <c r="I218" s="84"/>
      <c r="J218" s="84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51" x14ac:dyDescent="0.25">
      <c r="A219" s="8" t="s">
        <v>415</v>
      </c>
      <c r="B219" s="8" t="s">
        <v>416</v>
      </c>
      <c r="C219" s="9" t="s">
        <v>32</v>
      </c>
      <c r="D219" s="10">
        <v>655.54</v>
      </c>
      <c r="E219" s="14">
        <v>6.18</v>
      </c>
      <c r="F219" s="15">
        <v>4051.23</v>
      </c>
      <c r="G219" s="14">
        <f t="shared" ref="G219:G223" si="79">TRUNC(E219*0.2693,2)</f>
        <v>1.66</v>
      </c>
      <c r="H219" s="15"/>
      <c r="I219" s="14">
        <f t="shared" ref="I219:I223" si="80">H219+G219+E219</f>
        <v>7.84</v>
      </c>
      <c r="J219" s="15">
        <f t="shared" ref="J219:J223" si="81">TRUNC(I219*D219,2)</f>
        <v>5139.43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25.5" x14ac:dyDescent="0.25">
      <c r="A220" s="8" t="s">
        <v>417</v>
      </c>
      <c r="B220" s="8" t="s">
        <v>418</v>
      </c>
      <c r="C220" s="9" t="s">
        <v>47</v>
      </c>
      <c r="D220" s="10">
        <v>329.52</v>
      </c>
      <c r="E220" s="14">
        <v>15.61</v>
      </c>
      <c r="F220" s="15">
        <v>5143.8</v>
      </c>
      <c r="G220" s="14">
        <f t="shared" si="79"/>
        <v>4.2</v>
      </c>
      <c r="H220" s="15"/>
      <c r="I220" s="14">
        <f t="shared" si="80"/>
        <v>19.809999999999999</v>
      </c>
      <c r="J220" s="15">
        <f t="shared" si="81"/>
        <v>6527.79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25.5" x14ac:dyDescent="0.25">
      <c r="A221" s="8" t="s">
        <v>419</v>
      </c>
      <c r="B221" s="8" t="s">
        <v>420</v>
      </c>
      <c r="C221" s="9" t="s">
        <v>233</v>
      </c>
      <c r="D221" s="10">
        <v>66.61</v>
      </c>
      <c r="E221" s="14">
        <v>6.58</v>
      </c>
      <c r="F221" s="15">
        <v>438.29</v>
      </c>
      <c r="G221" s="14">
        <f t="shared" si="79"/>
        <v>1.77</v>
      </c>
      <c r="H221" s="15"/>
      <c r="I221" s="14">
        <f t="shared" si="80"/>
        <v>8.35</v>
      </c>
      <c r="J221" s="15">
        <f t="shared" si="81"/>
        <v>556.19000000000005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25.5" x14ac:dyDescent="0.25">
      <c r="A222" s="8" t="s">
        <v>421</v>
      </c>
      <c r="B222" s="8" t="s">
        <v>422</v>
      </c>
      <c r="C222" s="9" t="s">
        <v>233</v>
      </c>
      <c r="D222" s="10">
        <v>1728.45</v>
      </c>
      <c r="E222" s="14">
        <v>6.58</v>
      </c>
      <c r="F222" s="15">
        <v>11373.2</v>
      </c>
      <c r="G222" s="14">
        <f t="shared" si="79"/>
        <v>1.77</v>
      </c>
      <c r="H222" s="15"/>
      <c r="I222" s="14">
        <f t="shared" si="80"/>
        <v>8.35</v>
      </c>
      <c r="J222" s="15">
        <f t="shared" si="81"/>
        <v>14432.55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25.5" x14ac:dyDescent="0.25">
      <c r="A223" s="8" t="s">
        <v>423</v>
      </c>
      <c r="B223" s="8" t="s">
        <v>424</v>
      </c>
      <c r="C223" s="9" t="s">
        <v>32</v>
      </c>
      <c r="D223" s="10">
        <v>2.13</v>
      </c>
      <c r="E223" s="14">
        <v>193.8</v>
      </c>
      <c r="F223" s="15">
        <v>412.79</v>
      </c>
      <c r="G223" s="14">
        <f t="shared" si="79"/>
        <v>52.19</v>
      </c>
      <c r="H223" s="15"/>
      <c r="I223" s="14">
        <f t="shared" si="80"/>
        <v>245.99</v>
      </c>
      <c r="J223" s="15">
        <f t="shared" si="81"/>
        <v>523.95000000000005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x14ac:dyDescent="0.25">
      <c r="A224" s="6" t="s">
        <v>425</v>
      </c>
      <c r="B224" s="83" t="s">
        <v>426</v>
      </c>
      <c r="C224" s="84"/>
      <c r="D224" s="84"/>
      <c r="E224" s="84"/>
      <c r="F224" s="84"/>
      <c r="G224" s="84"/>
      <c r="H224" s="84"/>
      <c r="I224" s="84"/>
      <c r="J224" s="84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x14ac:dyDescent="0.25">
      <c r="A225" s="6" t="s">
        <v>427</v>
      </c>
      <c r="B225" s="83" t="s">
        <v>428</v>
      </c>
      <c r="C225" s="84"/>
      <c r="D225" s="84"/>
      <c r="E225" s="84"/>
      <c r="F225" s="84"/>
      <c r="G225" s="84"/>
      <c r="H225" s="84"/>
      <c r="I225" s="84"/>
      <c r="J225" s="84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38.25" x14ac:dyDescent="0.25">
      <c r="A226" s="8" t="s">
        <v>429</v>
      </c>
      <c r="B226" s="8" t="s">
        <v>430</v>
      </c>
      <c r="C226" s="9" t="s">
        <v>32</v>
      </c>
      <c r="D226" s="10">
        <v>241.26</v>
      </c>
      <c r="E226" s="14">
        <v>77.42</v>
      </c>
      <c r="F226" s="15">
        <v>18678.34</v>
      </c>
      <c r="G226" s="14">
        <f t="shared" ref="G226:G227" si="82">TRUNC(E226*0.2693,2)</f>
        <v>20.84</v>
      </c>
      <c r="H226" s="15"/>
      <c r="I226" s="14">
        <f t="shared" ref="I226:I227" si="83">H226+G226+E226</f>
        <v>98.26</v>
      </c>
      <c r="J226" s="15">
        <f t="shared" ref="J226:J227" si="84">TRUNC(I226*D226,2)</f>
        <v>23706.2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51" x14ac:dyDescent="0.25">
      <c r="A227" s="8" t="s">
        <v>431</v>
      </c>
      <c r="B227" s="8" t="s">
        <v>432</v>
      </c>
      <c r="C227" s="9" t="s">
        <v>32</v>
      </c>
      <c r="D227" s="10">
        <v>241.26</v>
      </c>
      <c r="E227" s="14">
        <v>31.32</v>
      </c>
      <c r="F227" s="15">
        <v>7556.26</v>
      </c>
      <c r="G227" s="14">
        <f t="shared" si="82"/>
        <v>8.43</v>
      </c>
      <c r="H227" s="15"/>
      <c r="I227" s="14">
        <f t="shared" si="83"/>
        <v>39.75</v>
      </c>
      <c r="J227" s="15">
        <f t="shared" si="84"/>
        <v>9590.08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x14ac:dyDescent="0.25">
      <c r="A228" s="6" t="s">
        <v>433</v>
      </c>
      <c r="B228" s="83" t="s">
        <v>434</v>
      </c>
      <c r="C228" s="84"/>
      <c r="D228" s="84"/>
      <c r="E228" s="84"/>
      <c r="F228" s="84"/>
      <c r="G228" s="84"/>
      <c r="H228" s="84"/>
      <c r="I228" s="84"/>
      <c r="J228" s="84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25.5" x14ac:dyDescent="0.25">
      <c r="A229" s="8" t="s">
        <v>435</v>
      </c>
      <c r="B229" s="8" t="s">
        <v>436</v>
      </c>
      <c r="C229" s="9" t="s">
        <v>32</v>
      </c>
      <c r="D229" s="10">
        <v>75.78</v>
      </c>
      <c r="E229" s="14">
        <v>329.68</v>
      </c>
      <c r="F229" s="15">
        <v>24980.87</v>
      </c>
      <c r="G229" s="14">
        <f t="shared" ref="G229" si="85">TRUNC(E229*0.2693,2)</f>
        <v>88.78</v>
      </c>
      <c r="H229" s="15"/>
      <c r="I229" s="14">
        <f t="shared" ref="I229" si="86">H229+G229+E229</f>
        <v>418.46000000000004</v>
      </c>
      <c r="J229" s="15">
        <f t="shared" ref="J229" si="87">TRUNC(I229*D229,2)</f>
        <v>31710.89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x14ac:dyDescent="0.25">
      <c r="A230" s="6" t="s">
        <v>437</v>
      </c>
      <c r="B230" s="83" t="s">
        <v>438</v>
      </c>
      <c r="C230" s="84"/>
      <c r="D230" s="84"/>
      <c r="E230" s="84"/>
      <c r="F230" s="84"/>
      <c r="G230" s="84"/>
      <c r="H230" s="84"/>
      <c r="I230" s="84"/>
      <c r="J230" s="84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38.25" x14ac:dyDescent="0.25">
      <c r="A231" s="8" t="s">
        <v>439</v>
      </c>
      <c r="B231" s="8" t="s">
        <v>440</v>
      </c>
      <c r="C231" s="9" t="s">
        <v>32</v>
      </c>
      <c r="D231" s="10">
        <v>1.95</v>
      </c>
      <c r="E231" s="14">
        <v>113.3</v>
      </c>
      <c r="F231" s="15">
        <v>220.93</v>
      </c>
      <c r="G231" s="14">
        <f t="shared" ref="G231" si="88">TRUNC(E231*0.2693,2)</f>
        <v>30.51</v>
      </c>
      <c r="H231" s="15"/>
      <c r="I231" s="14">
        <f t="shared" ref="I231" si="89">H231+G231+E231</f>
        <v>143.81</v>
      </c>
      <c r="J231" s="15">
        <f t="shared" ref="J231" si="90">TRUNC(I231*D231,2)</f>
        <v>280.42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x14ac:dyDescent="0.25">
      <c r="A232" s="6" t="s">
        <v>441</v>
      </c>
      <c r="B232" s="83" t="s">
        <v>442</v>
      </c>
      <c r="C232" s="84"/>
      <c r="D232" s="84"/>
      <c r="E232" s="84"/>
      <c r="F232" s="84"/>
      <c r="G232" s="84"/>
      <c r="H232" s="84"/>
      <c r="I232" s="84"/>
      <c r="J232" s="84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38.25" x14ac:dyDescent="0.25">
      <c r="A233" s="8" t="s">
        <v>443</v>
      </c>
      <c r="B233" s="8" t="s">
        <v>444</v>
      </c>
      <c r="C233" s="9" t="s">
        <v>32</v>
      </c>
      <c r="D233" s="10">
        <v>1116.1500000000001</v>
      </c>
      <c r="E233" s="14">
        <v>190.61</v>
      </c>
      <c r="F233" s="15">
        <v>212749.35</v>
      </c>
      <c r="G233" s="14">
        <f t="shared" ref="G233" si="91">TRUNC(E233*0.2693,2)</f>
        <v>51.33</v>
      </c>
      <c r="H233" s="15"/>
      <c r="I233" s="14">
        <f t="shared" ref="I233" si="92">H233+G233+E233</f>
        <v>241.94</v>
      </c>
      <c r="J233" s="15">
        <f t="shared" ref="J233" si="93">TRUNC(I233*D233,2)</f>
        <v>270041.33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x14ac:dyDescent="0.25">
      <c r="A234" s="6" t="s">
        <v>445</v>
      </c>
      <c r="B234" s="83" t="s">
        <v>446</v>
      </c>
      <c r="C234" s="84"/>
      <c r="D234" s="84"/>
      <c r="E234" s="84"/>
      <c r="F234" s="84"/>
      <c r="G234" s="84"/>
      <c r="H234" s="84"/>
      <c r="I234" s="84"/>
      <c r="J234" s="84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63.75" x14ac:dyDescent="0.25">
      <c r="A235" s="8" t="s">
        <v>447</v>
      </c>
      <c r="B235" s="8" t="s">
        <v>448</v>
      </c>
      <c r="C235" s="9" t="s">
        <v>32</v>
      </c>
      <c r="D235" s="10">
        <v>1140.8</v>
      </c>
      <c r="E235" s="14">
        <v>26.09</v>
      </c>
      <c r="F235" s="15">
        <v>29763.47</v>
      </c>
      <c r="G235" s="14">
        <f t="shared" ref="G235:G239" si="94">TRUNC(E235*0.2693,2)</f>
        <v>7.02</v>
      </c>
      <c r="H235" s="15"/>
      <c r="I235" s="14">
        <f t="shared" ref="I235:I239" si="95">H235+G235+E235</f>
        <v>33.11</v>
      </c>
      <c r="J235" s="15">
        <f t="shared" ref="J235:J239" si="96">TRUNC(I235*D235,2)</f>
        <v>37771.879999999997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63.75" x14ac:dyDescent="0.25">
      <c r="A236" s="8" t="s">
        <v>449</v>
      </c>
      <c r="B236" s="8" t="s">
        <v>450</v>
      </c>
      <c r="C236" s="9" t="s">
        <v>32</v>
      </c>
      <c r="D236" s="10">
        <v>40.15</v>
      </c>
      <c r="E236" s="14">
        <v>34.39</v>
      </c>
      <c r="F236" s="15">
        <v>1380.75</v>
      </c>
      <c r="G236" s="14">
        <f t="shared" si="94"/>
        <v>9.26</v>
      </c>
      <c r="H236" s="15"/>
      <c r="I236" s="14">
        <f t="shared" si="95"/>
        <v>43.65</v>
      </c>
      <c r="J236" s="15">
        <f t="shared" si="96"/>
        <v>1752.54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63.75" x14ac:dyDescent="0.25">
      <c r="A237" s="8" t="s">
        <v>451</v>
      </c>
      <c r="B237" s="8" t="s">
        <v>452</v>
      </c>
      <c r="C237" s="9" t="s">
        <v>32</v>
      </c>
      <c r="D237" s="10">
        <v>625.73</v>
      </c>
      <c r="E237" s="14">
        <v>70.98</v>
      </c>
      <c r="F237" s="15">
        <v>44414.31</v>
      </c>
      <c r="G237" s="14">
        <f t="shared" si="94"/>
        <v>19.11</v>
      </c>
      <c r="H237" s="15"/>
      <c r="I237" s="14">
        <f t="shared" si="95"/>
        <v>90.09</v>
      </c>
      <c r="J237" s="15">
        <f t="shared" si="96"/>
        <v>56372.01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51" x14ac:dyDescent="0.25">
      <c r="A238" s="8" t="s">
        <v>453</v>
      </c>
      <c r="B238" s="8" t="s">
        <v>454</v>
      </c>
      <c r="C238" s="9" t="s">
        <v>84</v>
      </c>
      <c r="D238" s="10">
        <v>625.73</v>
      </c>
      <c r="E238" s="14">
        <v>100.01</v>
      </c>
      <c r="F238" s="15">
        <v>62579.25</v>
      </c>
      <c r="G238" s="14">
        <f t="shared" si="94"/>
        <v>26.93</v>
      </c>
      <c r="H238" s="15"/>
      <c r="I238" s="14">
        <f t="shared" si="95"/>
        <v>126.94</v>
      </c>
      <c r="J238" s="15">
        <f t="shared" si="96"/>
        <v>79430.16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51" x14ac:dyDescent="0.25">
      <c r="A239" s="8" t="s">
        <v>455</v>
      </c>
      <c r="B239" s="8" t="s">
        <v>456</v>
      </c>
      <c r="C239" s="9" t="s">
        <v>32</v>
      </c>
      <c r="D239" s="10">
        <v>625.73</v>
      </c>
      <c r="E239" s="14">
        <v>2.39</v>
      </c>
      <c r="F239" s="15">
        <v>1495.49</v>
      </c>
      <c r="G239" s="14">
        <f t="shared" si="94"/>
        <v>0.64</v>
      </c>
      <c r="H239" s="15"/>
      <c r="I239" s="14">
        <f t="shared" si="95"/>
        <v>3.0300000000000002</v>
      </c>
      <c r="J239" s="15">
        <f t="shared" si="96"/>
        <v>1895.96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x14ac:dyDescent="0.25">
      <c r="A240" s="6" t="s">
        <v>457</v>
      </c>
      <c r="B240" s="83" t="s">
        <v>458</v>
      </c>
      <c r="C240" s="84"/>
      <c r="D240" s="84"/>
      <c r="E240" s="84"/>
      <c r="F240" s="84"/>
      <c r="G240" s="84"/>
      <c r="H240" s="84"/>
      <c r="I240" s="84"/>
      <c r="J240" s="84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25.5" x14ac:dyDescent="0.25">
      <c r="A241" s="8" t="s">
        <v>459</v>
      </c>
      <c r="B241" s="8" t="s">
        <v>460</v>
      </c>
      <c r="C241" s="9" t="s">
        <v>32</v>
      </c>
      <c r="D241" s="10">
        <v>6.5</v>
      </c>
      <c r="E241" s="14">
        <v>137.32</v>
      </c>
      <c r="F241" s="15">
        <v>892.58</v>
      </c>
      <c r="G241" s="14">
        <f t="shared" ref="G241" si="97">TRUNC(E241*0.2693,2)</f>
        <v>36.979999999999997</v>
      </c>
      <c r="H241" s="15"/>
      <c r="I241" s="14">
        <f t="shared" ref="I241" si="98">H241+G241+E241</f>
        <v>174.29999999999998</v>
      </c>
      <c r="J241" s="15">
        <f t="shared" ref="J241" si="99">TRUNC(I241*D241,2)</f>
        <v>1132.95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x14ac:dyDescent="0.25">
      <c r="A242" s="6" t="s">
        <v>461</v>
      </c>
      <c r="B242" s="83" t="s">
        <v>462</v>
      </c>
      <c r="C242" s="84"/>
      <c r="D242" s="84"/>
      <c r="E242" s="84"/>
      <c r="F242" s="84"/>
      <c r="G242" s="84"/>
      <c r="H242" s="84"/>
      <c r="I242" s="84"/>
      <c r="J242" s="84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x14ac:dyDescent="0.25">
      <c r="A243" s="6" t="s">
        <v>463</v>
      </c>
      <c r="B243" s="83" t="s">
        <v>464</v>
      </c>
      <c r="C243" s="84"/>
      <c r="D243" s="84"/>
      <c r="E243" s="84"/>
      <c r="F243" s="84"/>
      <c r="G243" s="84"/>
      <c r="H243" s="84"/>
      <c r="I243" s="84"/>
      <c r="J243" s="84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63.75" x14ac:dyDescent="0.25">
      <c r="A244" s="8" t="s">
        <v>465</v>
      </c>
      <c r="B244" s="8" t="s">
        <v>466</v>
      </c>
      <c r="C244" s="9" t="s">
        <v>32</v>
      </c>
      <c r="D244" s="10">
        <v>2988.37</v>
      </c>
      <c r="E244" s="14">
        <v>3.05</v>
      </c>
      <c r="F244" s="15">
        <v>9114.52</v>
      </c>
      <c r="G244" s="14">
        <f t="shared" ref="G244:G245" si="100">TRUNC(E244*0.2693,2)</f>
        <v>0.82</v>
      </c>
      <c r="H244" s="15"/>
      <c r="I244" s="14">
        <f t="shared" ref="I244:I245" si="101">H244+G244+E244</f>
        <v>3.8699999999999997</v>
      </c>
      <c r="J244" s="15">
        <f t="shared" ref="J244:J245" si="102">TRUNC(I244*D244,2)</f>
        <v>11564.99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63.75" x14ac:dyDescent="0.25">
      <c r="A245" s="8" t="s">
        <v>467</v>
      </c>
      <c r="B245" s="8" t="s">
        <v>468</v>
      </c>
      <c r="C245" s="9" t="s">
        <v>32</v>
      </c>
      <c r="D245" s="10">
        <v>509.18</v>
      </c>
      <c r="E245" s="14">
        <v>6.59</v>
      </c>
      <c r="F245" s="15">
        <v>3355.49</v>
      </c>
      <c r="G245" s="14">
        <f t="shared" si="100"/>
        <v>1.77</v>
      </c>
      <c r="H245" s="15"/>
      <c r="I245" s="14">
        <f t="shared" si="101"/>
        <v>8.36</v>
      </c>
      <c r="J245" s="15">
        <f t="shared" si="102"/>
        <v>4256.74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x14ac:dyDescent="0.25">
      <c r="A246" s="6" t="s">
        <v>469</v>
      </c>
      <c r="B246" s="83" t="s">
        <v>470</v>
      </c>
      <c r="C246" s="84"/>
      <c r="D246" s="84"/>
      <c r="E246" s="84"/>
      <c r="F246" s="84"/>
      <c r="G246" s="84"/>
      <c r="H246" s="84"/>
      <c r="I246" s="84"/>
      <c r="J246" s="84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02" x14ac:dyDescent="0.25">
      <c r="A247" s="8" t="s">
        <v>471</v>
      </c>
      <c r="B247" s="8" t="s">
        <v>472</v>
      </c>
      <c r="C247" s="9" t="s">
        <v>32</v>
      </c>
      <c r="D247" s="10">
        <v>237.22</v>
      </c>
      <c r="E247" s="14">
        <v>26.39</v>
      </c>
      <c r="F247" s="14"/>
      <c r="G247" s="14">
        <f t="shared" ref="G247:G249" si="103">TRUNC(E247*0.2693,2)</f>
        <v>7.1</v>
      </c>
      <c r="H247" s="15"/>
      <c r="I247" s="14">
        <f t="shared" ref="I247:I249" si="104">H247+G247+E247</f>
        <v>33.49</v>
      </c>
      <c r="J247" s="15">
        <f t="shared" ref="J247:J249" si="105">TRUNC(I247*D247,2)</f>
        <v>7944.49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76.5" x14ac:dyDescent="0.25">
      <c r="A248" s="8" t="s">
        <v>473</v>
      </c>
      <c r="B248" s="8" t="s">
        <v>474</v>
      </c>
      <c r="C248" s="9" t="s">
        <v>32</v>
      </c>
      <c r="D248" s="10">
        <v>509.18</v>
      </c>
      <c r="E248" s="14">
        <v>42.09</v>
      </c>
      <c r="F248" s="15">
        <v>21431.38</v>
      </c>
      <c r="G248" s="14">
        <f t="shared" si="103"/>
        <v>11.33</v>
      </c>
      <c r="H248" s="15"/>
      <c r="I248" s="14">
        <f t="shared" si="104"/>
        <v>53.42</v>
      </c>
      <c r="J248" s="15">
        <f t="shared" si="105"/>
        <v>27200.39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02" x14ac:dyDescent="0.25">
      <c r="A249" s="8" t="s">
        <v>475</v>
      </c>
      <c r="B249" s="8" t="s">
        <v>476</v>
      </c>
      <c r="C249" s="9" t="s">
        <v>32</v>
      </c>
      <c r="D249" s="10">
        <v>2690.88</v>
      </c>
      <c r="E249" s="14">
        <v>27.54</v>
      </c>
      <c r="F249" s="14"/>
      <c r="G249" s="14">
        <f t="shared" si="103"/>
        <v>7.41</v>
      </c>
      <c r="H249" s="15"/>
      <c r="I249" s="14">
        <f t="shared" si="104"/>
        <v>34.950000000000003</v>
      </c>
      <c r="J249" s="15">
        <f t="shared" si="105"/>
        <v>94046.25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x14ac:dyDescent="0.25">
      <c r="A250" s="6" t="s">
        <v>477</v>
      </c>
      <c r="B250" s="83" t="s">
        <v>478</v>
      </c>
      <c r="C250" s="84"/>
      <c r="D250" s="84"/>
      <c r="E250" s="84"/>
      <c r="F250" s="84"/>
      <c r="G250" s="84"/>
      <c r="H250" s="84"/>
      <c r="I250" s="84"/>
      <c r="J250" s="84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76.5" x14ac:dyDescent="0.25">
      <c r="A251" s="8" t="s">
        <v>479</v>
      </c>
      <c r="B251" s="8" t="s">
        <v>480</v>
      </c>
      <c r="C251" s="9" t="s">
        <v>32</v>
      </c>
      <c r="D251" s="10">
        <v>94.74</v>
      </c>
      <c r="E251" s="14">
        <v>43.48</v>
      </c>
      <c r="F251" s="15">
        <v>4119.29</v>
      </c>
      <c r="G251" s="14">
        <f t="shared" ref="G251:G252" si="106">TRUNC(E251*0.2693,2)</f>
        <v>11.7</v>
      </c>
      <c r="H251" s="15"/>
      <c r="I251" s="14">
        <f t="shared" ref="I251:I252" si="107">H251+G251+E251</f>
        <v>55.179999999999993</v>
      </c>
      <c r="J251" s="15">
        <f t="shared" ref="J251:J252" si="108">TRUNC(I251*D251,2)</f>
        <v>5227.75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76.5" x14ac:dyDescent="0.25">
      <c r="A252" s="8" t="s">
        <v>481</v>
      </c>
      <c r="B252" s="8" t="s">
        <v>482</v>
      </c>
      <c r="C252" s="9" t="s">
        <v>32</v>
      </c>
      <c r="D252" s="10">
        <v>120.41</v>
      </c>
      <c r="E252" s="14">
        <v>49.15</v>
      </c>
      <c r="F252" s="15">
        <v>5918.15</v>
      </c>
      <c r="G252" s="14">
        <f t="shared" si="106"/>
        <v>13.23</v>
      </c>
      <c r="H252" s="15"/>
      <c r="I252" s="14">
        <f t="shared" si="107"/>
        <v>62.379999999999995</v>
      </c>
      <c r="J252" s="15">
        <f t="shared" si="108"/>
        <v>7511.17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x14ac:dyDescent="0.25">
      <c r="A253" s="6" t="s">
        <v>483</v>
      </c>
      <c r="B253" s="83" t="s">
        <v>484</v>
      </c>
      <c r="C253" s="84"/>
      <c r="D253" s="84"/>
      <c r="E253" s="84"/>
      <c r="F253" s="84"/>
      <c r="G253" s="84"/>
      <c r="H253" s="84"/>
      <c r="I253" s="84"/>
      <c r="J253" s="84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x14ac:dyDescent="0.25">
      <c r="A254" s="6" t="s">
        <v>485</v>
      </c>
      <c r="B254" s="83" t="s">
        <v>486</v>
      </c>
      <c r="C254" s="84"/>
      <c r="D254" s="84"/>
      <c r="E254" s="84"/>
      <c r="F254" s="84"/>
      <c r="G254" s="84"/>
      <c r="H254" s="84"/>
      <c r="I254" s="84"/>
      <c r="J254" s="84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38.25" x14ac:dyDescent="0.25">
      <c r="A255" s="8" t="s">
        <v>487</v>
      </c>
      <c r="B255" s="8" t="s">
        <v>488</v>
      </c>
      <c r="C255" s="9" t="s">
        <v>32</v>
      </c>
      <c r="D255" s="10">
        <v>37.36</v>
      </c>
      <c r="E255" s="14">
        <v>56.1</v>
      </c>
      <c r="F255" s="15">
        <v>2095.89</v>
      </c>
      <c r="G255" s="14">
        <f t="shared" ref="G255" si="109">TRUNC(E255*0.2693,2)</f>
        <v>15.1</v>
      </c>
      <c r="H255" s="15"/>
      <c r="I255" s="14">
        <f t="shared" ref="I255" si="110">H255+G255+E255</f>
        <v>71.2</v>
      </c>
      <c r="J255" s="15">
        <f t="shared" ref="J255" si="111">TRUNC(I255*D255,2)</f>
        <v>2660.03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x14ac:dyDescent="0.25">
      <c r="A256" s="6" t="s">
        <v>489</v>
      </c>
      <c r="B256" s="83" t="s">
        <v>490</v>
      </c>
      <c r="C256" s="84"/>
      <c r="D256" s="84"/>
      <c r="E256" s="84"/>
      <c r="F256" s="84"/>
      <c r="G256" s="84"/>
      <c r="H256" s="84"/>
      <c r="I256" s="84"/>
      <c r="J256" s="84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38.25" x14ac:dyDescent="0.25">
      <c r="A257" s="8" t="s">
        <v>491</v>
      </c>
      <c r="B257" s="8" t="s">
        <v>492</v>
      </c>
      <c r="C257" s="9" t="s">
        <v>32</v>
      </c>
      <c r="D257" s="10">
        <v>1045.06</v>
      </c>
      <c r="E257" s="14">
        <v>98.34</v>
      </c>
      <c r="F257" s="15">
        <v>102771.2</v>
      </c>
      <c r="G257" s="14">
        <f t="shared" ref="G257" si="112">TRUNC(E257*0.2693,2)</f>
        <v>26.48</v>
      </c>
      <c r="H257" s="15"/>
      <c r="I257" s="14">
        <f t="shared" ref="I257" si="113">H257+G257+E257</f>
        <v>124.82000000000001</v>
      </c>
      <c r="J257" s="15">
        <f t="shared" ref="J257" si="114">TRUNC(I257*D257,2)</f>
        <v>130444.38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x14ac:dyDescent="0.25">
      <c r="A258" s="6" t="s">
        <v>493</v>
      </c>
      <c r="B258" s="83" t="s">
        <v>494</v>
      </c>
      <c r="C258" s="84"/>
      <c r="D258" s="84"/>
      <c r="E258" s="84"/>
      <c r="F258" s="84"/>
      <c r="G258" s="84"/>
      <c r="H258" s="84"/>
      <c r="I258" s="84"/>
      <c r="J258" s="84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x14ac:dyDescent="0.25">
      <c r="A259" s="6" t="s">
        <v>495</v>
      </c>
      <c r="B259" s="83" t="s">
        <v>496</v>
      </c>
      <c r="C259" s="84"/>
      <c r="D259" s="84"/>
      <c r="E259" s="84"/>
      <c r="F259" s="84"/>
      <c r="G259" s="84"/>
      <c r="H259" s="84"/>
      <c r="I259" s="84"/>
      <c r="J259" s="84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25.5" x14ac:dyDescent="0.25">
      <c r="A260" s="8" t="s">
        <v>497</v>
      </c>
      <c r="B260" s="8" t="s">
        <v>498</v>
      </c>
      <c r="C260" s="9" t="s">
        <v>32</v>
      </c>
      <c r="D260" s="10">
        <v>37.36</v>
      </c>
      <c r="E260" s="14">
        <v>3.39</v>
      </c>
      <c r="F260" s="15">
        <v>126.65</v>
      </c>
      <c r="G260" s="14">
        <f t="shared" ref="G260:G264" si="115">TRUNC(E260*0.2693,2)</f>
        <v>0.91</v>
      </c>
      <c r="H260" s="15"/>
      <c r="I260" s="14">
        <f t="shared" ref="I260:I264" si="116">H260+G260+E260</f>
        <v>4.3</v>
      </c>
      <c r="J260" s="15">
        <f t="shared" ref="J260:J264" si="117">TRUNC(I260*D260,2)</f>
        <v>160.63999999999999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25.5" x14ac:dyDescent="0.25">
      <c r="A261" s="8" t="s">
        <v>499</v>
      </c>
      <c r="B261" s="8" t="s">
        <v>500</v>
      </c>
      <c r="C261" s="9" t="s">
        <v>32</v>
      </c>
      <c r="D261" s="10">
        <v>3037.41</v>
      </c>
      <c r="E261" s="14">
        <v>2.31</v>
      </c>
      <c r="F261" s="15">
        <v>7016.41</v>
      </c>
      <c r="G261" s="14">
        <f t="shared" si="115"/>
        <v>0.62</v>
      </c>
      <c r="H261" s="15"/>
      <c r="I261" s="14">
        <f t="shared" si="116"/>
        <v>2.93</v>
      </c>
      <c r="J261" s="15">
        <f t="shared" si="117"/>
        <v>8899.61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25.5" x14ac:dyDescent="0.25">
      <c r="A262" s="8" t="s">
        <v>501</v>
      </c>
      <c r="B262" s="8" t="s">
        <v>502</v>
      </c>
      <c r="C262" s="9" t="s">
        <v>32</v>
      </c>
      <c r="D262" s="10">
        <v>37.36</v>
      </c>
      <c r="E262" s="14">
        <v>16.05</v>
      </c>
      <c r="F262" s="15">
        <v>599.62</v>
      </c>
      <c r="G262" s="14">
        <f t="shared" si="115"/>
        <v>4.32</v>
      </c>
      <c r="H262" s="15"/>
      <c r="I262" s="14">
        <f t="shared" si="116"/>
        <v>20.37</v>
      </c>
      <c r="J262" s="15">
        <f t="shared" si="117"/>
        <v>761.02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38.25" x14ac:dyDescent="0.25">
      <c r="A263" s="8" t="s">
        <v>503</v>
      </c>
      <c r="B263" s="8" t="s">
        <v>504</v>
      </c>
      <c r="C263" s="9" t="s">
        <v>32</v>
      </c>
      <c r="D263" s="10">
        <v>407</v>
      </c>
      <c r="E263" s="14">
        <v>8.82</v>
      </c>
      <c r="F263" s="15">
        <v>3589.74</v>
      </c>
      <c r="G263" s="14">
        <f t="shared" si="115"/>
        <v>2.37</v>
      </c>
      <c r="H263" s="15"/>
      <c r="I263" s="14">
        <f t="shared" si="116"/>
        <v>11.190000000000001</v>
      </c>
      <c r="J263" s="15">
        <f t="shared" si="117"/>
        <v>4554.33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38.25" x14ac:dyDescent="0.25">
      <c r="A264" s="8" t="s">
        <v>505</v>
      </c>
      <c r="B264" s="8" t="s">
        <v>506</v>
      </c>
      <c r="C264" s="9" t="s">
        <v>32</v>
      </c>
      <c r="D264" s="10">
        <v>2121.2399999999998</v>
      </c>
      <c r="E264" s="14">
        <v>12.15</v>
      </c>
      <c r="F264" s="15">
        <v>25773.06</v>
      </c>
      <c r="G264" s="14">
        <f t="shared" si="115"/>
        <v>3.27</v>
      </c>
      <c r="H264" s="15"/>
      <c r="I264" s="14">
        <f t="shared" si="116"/>
        <v>15.42</v>
      </c>
      <c r="J264" s="15">
        <f t="shared" si="117"/>
        <v>32709.52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x14ac:dyDescent="0.25">
      <c r="A265" s="6" t="s">
        <v>507</v>
      </c>
      <c r="B265" s="83" t="s">
        <v>508</v>
      </c>
      <c r="C265" s="84"/>
      <c r="D265" s="84"/>
      <c r="E265" s="84"/>
      <c r="F265" s="84"/>
      <c r="G265" s="84"/>
      <c r="H265" s="84"/>
      <c r="I265" s="84"/>
      <c r="J265" s="84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76.5" x14ac:dyDescent="0.25">
      <c r="A266" s="8" t="s">
        <v>509</v>
      </c>
      <c r="B266" s="8" t="s">
        <v>510</v>
      </c>
      <c r="C266" s="9" t="s">
        <v>32</v>
      </c>
      <c r="D266" s="10">
        <v>215.41</v>
      </c>
      <c r="E266" s="14">
        <v>36.020000000000003</v>
      </c>
      <c r="F266" s="15">
        <v>7759.06</v>
      </c>
      <c r="G266" s="14">
        <f t="shared" ref="G266" si="118">TRUNC(E266*0.2693,2)</f>
        <v>9.6999999999999993</v>
      </c>
      <c r="H266" s="15"/>
      <c r="I266" s="14">
        <f t="shared" ref="I266" si="119">H266+G266+E266</f>
        <v>45.72</v>
      </c>
      <c r="J266" s="15">
        <f t="shared" ref="J266" si="120">TRUNC(I266*D266,2)</f>
        <v>9848.5400000000009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x14ac:dyDescent="0.25">
      <c r="A267" s="6" t="s">
        <v>511</v>
      </c>
      <c r="B267" s="83" t="s">
        <v>512</v>
      </c>
      <c r="C267" s="84"/>
      <c r="D267" s="84"/>
      <c r="E267" s="84"/>
      <c r="F267" s="84"/>
      <c r="G267" s="84"/>
      <c r="H267" s="84"/>
      <c r="I267" s="84"/>
      <c r="J267" s="84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25.5" x14ac:dyDescent="0.25">
      <c r="A268" s="8" t="s">
        <v>513</v>
      </c>
      <c r="B268" s="8" t="s">
        <v>1615</v>
      </c>
      <c r="C268" s="9" t="s">
        <v>32</v>
      </c>
      <c r="D268" s="10">
        <v>126.14</v>
      </c>
      <c r="E268" s="14">
        <v>16.68</v>
      </c>
      <c r="F268" s="15">
        <v>2104.0100000000002</v>
      </c>
      <c r="G268" s="14">
        <f t="shared" ref="G268" si="121">TRUNC(E268*0.2693,2)</f>
        <v>4.49</v>
      </c>
      <c r="H268" s="15"/>
      <c r="I268" s="14">
        <f t="shared" ref="I268" si="122">H268+G268+E268</f>
        <v>21.17</v>
      </c>
      <c r="J268" s="15">
        <f t="shared" ref="J268" si="123">TRUNC(I268*D268,2)</f>
        <v>2670.38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x14ac:dyDescent="0.25">
      <c r="A269" s="6" t="s">
        <v>514</v>
      </c>
      <c r="B269" s="83" t="s">
        <v>515</v>
      </c>
      <c r="C269" s="84"/>
      <c r="D269" s="84"/>
      <c r="E269" s="84"/>
      <c r="F269" s="84"/>
      <c r="G269" s="84"/>
      <c r="H269" s="84"/>
      <c r="I269" s="84"/>
      <c r="J269" s="84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38.25" x14ac:dyDescent="0.25">
      <c r="A270" s="8" t="s">
        <v>516</v>
      </c>
      <c r="B270" s="8" t="s">
        <v>517</v>
      </c>
      <c r="C270" s="9" t="s">
        <v>32</v>
      </c>
      <c r="D270" s="10">
        <v>37.36</v>
      </c>
      <c r="E270" s="14">
        <v>10.46</v>
      </c>
      <c r="F270" s="15">
        <v>390.78</v>
      </c>
      <c r="G270" s="14">
        <f t="shared" ref="G270" si="124">TRUNC(E270*0.2693,2)</f>
        <v>2.81</v>
      </c>
      <c r="H270" s="15"/>
      <c r="I270" s="14">
        <f t="shared" ref="I270" si="125">H270+G270+E270</f>
        <v>13.270000000000001</v>
      </c>
      <c r="J270" s="15">
        <f t="shared" ref="J270" si="126">TRUNC(I270*D270,2)</f>
        <v>495.76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x14ac:dyDescent="0.25">
      <c r="A271" s="6" t="s">
        <v>518</v>
      </c>
      <c r="B271" s="83" t="s">
        <v>519</v>
      </c>
      <c r="C271" s="84"/>
      <c r="D271" s="84"/>
      <c r="E271" s="84"/>
      <c r="F271" s="84"/>
      <c r="G271" s="84"/>
      <c r="H271" s="84"/>
      <c r="I271" s="84"/>
      <c r="J271" s="84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38.25" x14ac:dyDescent="0.25">
      <c r="A272" s="8" t="s">
        <v>520</v>
      </c>
      <c r="B272" s="8" t="s">
        <v>1616</v>
      </c>
      <c r="C272" s="9" t="s">
        <v>32</v>
      </c>
      <c r="D272" s="10">
        <v>90.46</v>
      </c>
      <c r="E272" s="14">
        <v>31.47</v>
      </c>
      <c r="F272" s="15">
        <v>2846.77</v>
      </c>
      <c r="G272" s="14">
        <f t="shared" ref="G272" si="127">TRUNC(E272*0.2693,2)</f>
        <v>8.4700000000000006</v>
      </c>
      <c r="H272" s="15"/>
      <c r="I272" s="14">
        <f t="shared" ref="I272" si="128">H272+G272+E272</f>
        <v>39.94</v>
      </c>
      <c r="J272" s="15">
        <f t="shared" ref="J272" si="129">TRUNC(I272*D272,2)</f>
        <v>3612.97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x14ac:dyDescent="0.25">
      <c r="A273" s="6" t="s">
        <v>521</v>
      </c>
      <c r="B273" s="83" t="s">
        <v>522</v>
      </c>
      <c r="C273" s="84"/>
      <c r="D273" s="84"/>
      <c r="E273" s="84"/>
      <c r="F273" s="84"/>
      <c r="G273" s="84"/>
      <c r="H273" s="84"/>
      <c r="I273" s="84"/>
      <c r="J273" s="84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38.25" x14ac:dyDescent="0.25">
      <c r="A274" s="8" t="s">
        <v>523</v>
      </c>
      <c r="B274" s="8" t="s">
        <v>524</v>
      </c>
      <c r="C274" s="9" t="s">
        <v>32</v>
      </c>
      <c r="D274" s="10">
        <v>509.18</v>
      </c>
      <c r="E274" s="14">
        <v>17.79</v>
      </c>
      <c r="F274" s="15">
        <v>9058.31</v>
      </c>
      <c r="G274" s="14">
        <f t="shared" ref="G274:G275" si="130">TRUNC(E274*0.2693,2)</f>
        <v>4.79</v>
      </c>
      <c r="H274" s="15"/>
      <c r="I274" s="14">
        <f t="shared" ref="I274:I275" si="131">H274+G274+E274</f>
        <v>22.58</v>
      </c>
      <c r="J274" s="15">
        <f t="shared" ref="J274:J275" si="132">TRUNC(I274*D274,2)</f>
        <v>11497.28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38.25" x14ac:dyDescent="0.25">
      <c r="A275" s="8" t="s">
        <v>525</v>
      </c>
      <c r="B275" s="8" t="s">
        <v>526</v>
      </c>
      <c r="C275" s="9" t="s">
        <v>32</v>
      </c>
      <c r="D275" s="10">
        <v>2528.2399999999998</v>
      </c>
      <c r="E275" s="14">
        <v>11.85</v>
      </c>
      <c r="F275" s="15">
        <v>29959.64</v>
      </c>
      <c r="G275" s="14">
        <f t="shared" si="130"/>
        <v>3.19</v>
      </c>
      <c r="H275" s="15"/>
      <c r="I275" s="14">
        <f t="shared" si="131"/>
        <v>15.04</v>
      </c>
      <c r="J275" s="15">
        <f t="shared" si="132"/>
        <v>38024.720000000001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x14ac:dyDescent="0.25">
      <c r="A276" s="6" t="s">
        <v>527</v>
      </c>
      <c r="B276" s="83" t="s">
        <v>528</v>
      </c>
      <c r="C276" s="84"/>
      <c r="D276" s="84"/>
      <c r="E276" s="84"/>
      <c r="F276" s="84"/>
      <c r="G276" s="84"/>
      <c r="H276" s="84"/>
      <c r="I276" s="84"/>
      <c r="J276" s="84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38.25" x14ac:dyDescent="0.25">
      <c r="A277" s="8" t="s">
        <v>499</v>
      </c>
      <c r="B277" s="8" t="s">
        <v>1617</v>
      </c>
      <c r="C277" s="9" t="s">
        <v>32</v>
      </c>
      <c r="D277" s="10">
        <v>2047.66</v>
      </c>
      <c r="E277" s="14">
        <v>2.31</v>
      </c>
      <c r="F277" s="15">
        <v>4730.09</v>
      </c>
      <c r="G277" s="14">
        <f t="shared" ref="G277:G278" si="133">TRUNC(E277*0.2693,2)</f>
        <v>0.62</v>
      </c>
      <c r="H277" s="15"/>
      <c r="I277" s="14">
        <f t="shared" ref="I277:I278" si="134">H277+G277+E277</f>
        <v>2.93</v>
      </c>
      <c r="J277" s="15">
        <f t="shared" ref="J277:J278" si="135">TRUNC(I277*D277,2)</f>
        <v>5999.64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38.25" x14ac:dyDescent="0.25">
      <c r="A278" s="8" t="s">
        <v>529</v>
      </c>
      <c r="B278" s="8" t="s">
        <v>1618</v>
      </c>
      <c r="C278" s="9" t="s">
        <v>32</v>
      </c>
      <c r="D278" s="10">
        <v>2047.66</v>
      </c>
      <c r="E278" s="14">
        <v>6.73</v>
      </c>
      <c r="F278" s="15">
        <v>13780.75</v>
      </c>
      <c r="G278" s="14">
        <f t="shared" si="133"/>
        <v>1.81</v>
      </c>
      <c r="H278" s="15"/>
      <c r="I278" s="14">
        <f t="shared" si="134"/>
        <v>8.5400000000000009</v>
      </c>
      <c r="J278" s="15">
        <f t="shared" si="135"/>
        <v>17487.009999999998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x14ac:dyDescent="0.25">
      <c r="A279" s="6" t="s">
        <v>531</v>
      </c>
      <c r="B279" s="83" t="s">
        <v>532</v>
      </c>
      <c r="C279" s="84"/>
      <c r="D279" s="84"/>
      <c r="E279" s="84"/>
      <c r="F279" s="84"/>
      <c r="G279" s="84"/>
      <c r="H279" s="84"/>
      <c r="I279" s="84"/>
      <c r="J279" s="84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x14ac:dyDescent="0.25">
      <c r="A280" s="6" t="s">
        <v>533</v>
      </c>
      <c r="B280" s="83" t="s">
        <v>534</v>
      </c>
      <c r="C280" s="84"/>
      <c r="D280" s="84"/>
      <c r="E280" s="84"/>
      <c r="F280" s="84"/>
      <c r="G280" s="84"/>
      <c r="H280" s="84"/>
      <c r="I280" s="84"/>
      <c r="J280" s="84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38.25" x14ac:dyDescent="0.25">
      <c r="A281" s="8" t="s">
        <v>535</v>
      </c>
      <c r="B281" s="8" t="s">
        <v>536</v>
      </c>
      <c r="C281" s="9" t="s">
        <v>32</v>
      </c>
      <c r="D281" s="10">
        <v>40.15</v>
      </c>
      <c r="E281" s="14">
        <v>20.170000000000002</v>
      </c>
      <c r="F281" s="15">
        <v>809.82</v>
      </c>
      <c r="G281" s="14">
        <f t="shared" ref="G281" si="136">TRUNC(E281*0.2693,2)</f>
        <v>5.43</v>
      </c>
      <c r="H281" s="15"/>
      <c r="I281" s="14">
        <f t="shared" ref="I281" si="137">H281+G281+E281</f>
        <v>25.6</v>
      </c>
      <c r="J281" s="15">
        <f t="shared" ref="J281" si="138">TRUNC(I281*D281,2)</f>
        <v>1027.8399999999999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x14ac:dyDescent="0.25">
      <c r="A282" s="6" t="s">
        <v>537</v>
      </c>
      <c r="B282" s="83" t="s">
        <v>538</v>
      </c>
      <c r="C282" s="84"/>
      <c r="D282" s="84"/>
      <c r="E282" s="84"/>
      <c r="F282" s="84"/>
      <c r="G282" s="84"/>
      <c r="H282" s="84"/>
      <c r="I282" s="84"/>
      <c r="J282" s="84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63.75" x14ac:dyDescent="0.25">
      <c r="A283" s="8" t="s">
        <v>449</v>
      </c>
      <c r="B283" s="8" t="s">
        <v>450</v>
      </c>
      <c r="C283" s="9" t="s">
        <v>32</v>
      </c>
      <c r="D283" s="10">
        <v>115.5</v>
      </c>
      <c r="E283" s="14">
        <v>34.39</v>
      </c>
      <c r="F283" s="15">
        <v>3972.04</v>
      </c>
      <c r="G283" s="14">
        <f t="shared" ref="G283:G284" si="139">TRUNC(E283*0.2693,2)</f>
        <v>9.26</v>
      </c>
      <c r="H283" s="15"/>
      <c r="I283" s="14">
        <f t="shared" ref="I283:I284" si="140">H283+G283+E283</f>
        <v>43.65</v>
      </c>
      <c r="J283" s="15">
        <f t="shared" ref="J283:J284" si="141">TRUNC(I283*D283,2)</f>
        <v>5041.57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38.25" x14ac:dyDescent="0.25">
      <c r="A284" s="8" t="s">
        <v>539</v>
      </c>
      <c r="B284" s="8" t="s">
        <v>540</v>
      </c>
      <c r="C284" s="9" t="s">
        <v>32</v>
      </c>
      <c r="D284" s="10">
        <v>115.5</v>
      </c>
      <c r="E284" s="14">
        <v>164.02</v>
      </c>
      <c r="F284" s="15">
        <v>18944.310000000001</v>
      </c>
      <c r="G284" s="14">
        <f t="shared" si="139"/>
        <v>44.17</v>
      </c>
      <c r="H284" s="15"/>
      <c r="I284" s="14">
        <f t="shared" si="140"/>
        <v>208.19</v>
      </c>
      <c r="J284" s="15">
        <f t="shared" si="141"/>
        <v>24045.94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x14ac:dyDescent="0.25">
      <c r="A285" s="6" t="s">
        <v>541</v>
      </c>
      <c r="B285" s="83" t="s">
        <v>542</v>
      </c>
      <c r="C285" s="84"/>
      <c r="D285" s="84"/>
      <c r="E285" s="84"/>
      <c r="F285" s="84"/>
      <c r="G285" s="84"/>
      <c r="H285" s="84"/>
      <c r="I285" s="84"/>
      <c r="J285" s="84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x14ac:dyDescent="0.25">
      <c r="A286" s="6" t="s">
        <v>543</v>
      </c>
      <c r="B286" s="83" t="s">
        <v>544</v>
      </c>
      <c r="C286" s="84"/>
      <c r="D286" s="84"/>
      <c r="E286" s="84"/>
      <c r="F286" s="84"/>
      <c r="G286" s="84"/>
      <c r="H286" s="84"/>
      <c r="I286" s="84"/>
      <c r="J286" s="84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25.5" x14ac:dyDescent="0.25">
      <c r="A287" s="8" t="s">
        <v>545</v>
      </c>
      <c r="B287" s="8" t="s">
        <v>546</v>
      </c>
      <c r="C287" s="9" t="s">
        <v>47</v>
      </c>
      <c r="D287" s="10">
        <v>67.88</v>
      </c>
      <c r="E287" s="14">
        <v>59.82</v>
      </c>
      <c r="F287" s="15">
        <v>4058.54</v>
      </c>
      <c r="G287" s="14">
        <f t="shared" ref="G287:G288" si="142">TRUNC(E287*0.2693,2)</f>
        <v>16.100000000000001</v>
      </c>
      <c r="H287" s="15"/>
      <c r="I287" s="14">
        <f t="shared" ref="I287:I288" si="143">H287+G287+E287</f>
        <v>75.92</v>
      </c>
      <c r="J287" s="15">
        <f t="shared" ref="J287:J288" si="144">TRUNC(I287*D287,2)</f>
        <v>5153.4399999999996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25.5" x14ac:dyDescent="0.25">
      <c r="A288" s="8" t="s">
        <v>547</v>
      </c>
      <c r="B288" s="8" t="s">
        <v>548</v>
      </c>
      <c r="C288" s="9" t="s">
        <v>47</v>
      </c>
      <c r="D288" s="10">
        <v>794.17</v>
      </c>
      <c r="E288" s="14">
        <v>13.79</v>
      </c>
      <c r="F288" s="15">
        <v>10951.6</v>
      </c>
      <c r="G288" s="14">
        <f t="shared" si="142"/>
        <v>3.71</v>
      </c>
      <c r="H288" s="15"/>
      <c r="I288" s="14">
        <f t="shared" si="143"/>
        <v>17.5</v>
      </c>
      <c r="J288" s="15">
        <f t="shared" si="144"/>
        <v>13897.97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x14ac:dyDescent="0.25">
      <c r="A289" s="6" t="s">
        <v>549</v>
      </c>
      <c r="B289" s="83" t="s">
        <v>550</v>
      </c>
      <c r="C289" s="84"/>
      <c r="D289" s="84"/>
      <c r="E289" s="84"/>
      <c r="F289" s="84"/>
      <c r="G289" s="84"/>
      <c r="H289" s="84"/>
      <c r="I289" s="84"/>
      <c r="J289" s="84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25.5" x14ac:dyDescent="0.25">
      <c r="A290" s="8" t="s">
        <v>551</v>
      </c>
      <c r="B290" s="8" t="s">
        <v>552</v>
      </c>
      <c r="C290" s="9" t="s">
        <v>47</v>
      </c>
      <c r="D290" s="10">
        <v>5.58</v>
      </c>
      <c r="E290" s="14">
        <v>84.59</v>
      </c>
      <c r="F290" s="15">
        <v>472.01</v>
      </c>
      <c r="G290" s="14">
        <f t="shared" ref="G290" si="145">TRUNC(E290*0.2693,2)</f>
        <v>22.78</v>
      </c>
      <c r="H290" s="15"/>
      <c r="I290" s="14">
        <f t="shared" ref="I290" si="146">H290+G290+E290</f>
        <v>107.37</v>
      </c>
      <c r="J290" s="15">
        <f t="shared" ref="J290" si="147">TRUNC(I290*D290,2)</f>
        <v>599.12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x14ac:dyDescent="0.25">
      <c r="A291" s="6" t="s">
        <v>553</v>
      </c>
      <c r="B291" s="83" t="s">
        <v>554</v>
      </c>
      <c r="C291" s="84"/>
      <c r="D291" s="84"/>
      <c r="E291" s="84"/>
      <c r="F291" s="84"/>
      <c r="G291" s="84"/>
      <c r="H291" s="84"/>
      <c r="I291" s="84"/>
      <c r="J291" s="84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25.5" x14ac:dyDescent="0.25">
      <c r="A292" s="8" t="s">
        <v>555</v>
      </c>
      <c r="B292" s="8" t="s">
        <v>556</v>
      </c>
      <c r="C292" s="9" t="s">
        <v>47</v>
      </c>
      <c r="D292" s="10">
        <v>136.66</v>
      </c>
      <c r="E292" s="14">
        <v>62.9</v>
      </c>
      <c r="F292" s="15">
        <v>8595.91</v>
      </c>
      <c r="G292" s="14">
        <f t="shared" ref="G292" si="148">TRUNC(E292*0.2693,2)</f>
        <v>16.93</v>
      </c>
      <c r="H292" s="15"/>
      <c r="I292" s="14">
        <f t="shared" ref="I292" si="149">H292+G292+E292</f>
        <v>79.83</v>
      </c>
      <c r="J292" s="15">
        <f t="shared" ref="J292" si="150">TRUNC(I292*D292,2)</f>
        <v>10909.56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x14ac:dyDescent="0.25">
      <c r="A293" s="6" t="s">
        <v>557</v>
      </c>
      <c r="B293" s="83" t="s">
        <v>558</v>
      </c>
      <c r="C293" s="84"/>
      <c r="D293" s="84"/>
      <c r="E293" s="84"/>
      <c r="F293" s="84"/>
      <c r="G293" s="84"/>
      <c r="H293" s="84"/>
      <c r="I293" s="84"/>
      <c r="J293" s="84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25.5" x14ac:dyDescent="0.25">
      <c r="A294" s="8" t="s">
        <v>559</v>
      </c>
      <c r="B294" s="8" t="s">
        <v>560</v>
      </c>
      <c r="C294" s="9" t="s">
        <v>47</v>
      </c>
      <c r="D294" s="10">
        <v>76.14</v>
      </c>
      <c r="E294" s="14">
        <v>18.73</v>
      </c>
      <c r="F294" s="15">
        <v>1426.1</v>
      </c>
      <c r="G294" s="14">
        <f t="shared" ref="G294" si="151">TRUNC(E294*0.2693,2)</f>
        <v>5.04</v>
      </c>
      <c r="H294" s="15"/>
      <c r="I294" s="14">
        <f t="shared" ref="I294" si="152">H294+G294+E294</f>
        <v>23.77</v>
      </c>
      <c r="J294" s="15">
        <f t="shared" ref="J294" si="153">TRUNC(I294*D294,2)</f>
        <v>1809.84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x14ac:dyDescent="0.25">
      <c r="A295" s="6" t="s">
        <v>561</v>
      </c>
      <c r="B295" s="83" t="s">
        <v>562</v>
      </c>
      <c r="C295" s="84"/>
      <c r="D295" s="84"/>
      <c r="E295" s="84"/>
      <c r="F295" s="84"/>
      <c r="G295" s="84"/>
      <c r="H295" s="84"/>
      <c r="I295" s="84"/>
      <c r="J295" s="84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38.25" x14ac:dyDescent="0.25">
      <c r="A296" s="8" t="s">
        <v>563</v>
      </c>
      <c r="B296" s="8" t="s">
        <v>564</v>
      </c>
      <c r="C296" s="9" t="s">
        <v>47</v>
      </c>
      <c r="D296" s="10">
        <v>84.12</v>
      </c>
      <c r="E296" s="14">
        <v>31.91</v>
      </c>
      <c r="F296" s="15">
        <v>2684.26</v>
      </c>
      <c r="G296" s="14">
        <f t="shared" ref="G296:G297" si="154">TRUNC(E296*0.2693,2)</f>
        <v>8.59</v>
      </c>
      <c r="H296" s="15"/>
      <c r="I296" s="14">
        <f t="shared" ref="I296:I297" si="155">H296+G296+E296</f>
        <v>40.5</v>
      </c>
      <c r="J296" s="15">
        <f t="shared" ref="J296:J297" si="156">TRUNC(I296*D296,2)</f>
        <v>3406.86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38.25" x14ac:dyDescent="0.25">
      <c r="A297" s="8" t="s">
        <v>565</v>
      </c>
      <c r="B297" s="8" t="s">
        <v>566</v>
      </c>
      <c r="C297" s="9" t="s">
        <v>47</v>
      </c>
      <c r="D297" s="10">
        <v>33.14</v>
      </c>
      <c r="E297" s="14">
        <v>59.79</v>
      </c>
      <c r="F297" s="15">
        <v>1981.44</v>
      </c>
      <c r="G297" s="14">
        <f t="shared" si="154"/>
        <v>16.100000000000001</v>
      </c>
      <c r="H297" s="15"/>
      <c r="I297" s="14">
        <f t="shared" si="155"/>
        <v>75.89</v>
      </c>
      <c r="J297" s="15">
        <f t="shared" si="156"/>
        <v>2514.9899999999998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x14ac:dyDescent="0.25">
      <c r="A298" s="6" t="s">
        <v>567</v>
      </c>
      <c r="B298" s="83" t="s">
        <v>568</v>
      </c>
      <c r="C298" s="84"/>
      <c r="D298" s="84"/>
      <c r="E298" s="84"/>
      <c r="F298" s="84"/>
      <c r="G298" s="84"/>
      <c r="H298" s="84"/>
      <c r="I298" s="84"/>
      <c r="J298" s="84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x14ac:dyDescent="0.25">
      <c r="A299" s="8" t="s">
        <v>569</v>
      </c>
      <c r="B299" s="8" t="s">
        <v>1619</v>
      </c>
      <c r="C299" s="9" t="s">
        <v>47</v>
      </c>
      <c r="D299" s="10">
        <v>983.52</v>
      </c>
      <c r="E299" s="14">
        <v>7.45</v>
      </c>
      <c r="F299" s="15">
        <v>7327.22</v>
      </c>
      <c r="G299" s="14">
        <f t="shared" ref="G299" si="157">TRUNC(E299*0.2693,2)</f>
        <v>2</v>
      </c>
      <c r="H299" s="15"/>
      <c r="I299" s="14">
        <f t="shared" ref="I299" si="158">H299+G299+E299</f>
        <v>9.4499999999999993</v>
      </c>
      <c r="J299" s="15">
        <f t="shared" ref="J299" si="159">TRUNC(I299*D299,2)</f>
        <v>9294.26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x14ac:dyDescent="0.25">
      <c r="A300" s="6" t="s">
        <v>570</v>
      </c>
      <c r="B300" s="83" t="s">
        <v>571</v>
      </c>
      <c r="C300" s="84"/>
      <c r="D300" s="84"/>
      <c r="E300" s="84"/>
      <c r="F300" s="84"/>
      <c r="G300" s="84"/>
      <c r="H300" s="84"/>
      <c r="I300" s="84"/>
      <c r="J300" s="84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x14ac:dyDescent="0.25">
      <c r="A301" s="6" t="s">
        <v>572</v>
      </c>
      <c r="B301" s="83" t="s">
        <v>573</v>
      </c>
      <c r="C301" s="84"/>
      <c r="D301" s="84"/>
      <c r="E301" s="84"/>
      <c r="F301" s="84"/>
      <c r="G301" s="84"/>
      <c r="H301" s="84"/>
      <c r="I301" s="84"/>
      <c r="J301" s="84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25.5" x14ac:dyDescent="0.25">
      <c r="A302" s="8" t="s">
        <v>574</v>
      </c>
      <c r="B302" s="8" t="s">
        <v>575</v>
      </c>
      <c r="C302" s="9" t="s">
        <v>47</v>
      </c>
      <c r="D302" s="10">
        <v>42</v>
      </c>
      <c r="E302" s="14">
        <v>166.44</v>
      </c>
      <c r="F302" s="15">
        <v>6990.48</v>
      </c>
      <c r="G302" s="14">
        <f t="shared" ref="G302" si="160">TRUNC(E302*0.2693,2)</f>
        <v>44.82</v>
      </c>
      <c r="H302" s="15"/>
      <c r="I302" s="14">
        <f t="shared" ref="I302" si="161">H302+G302+E302</f>
        <v>211.26</v>
      </c>
      <c r="J302" s="15">
        <f t="shared" ref="J302" si="162">TRUNC(I302*D302,2)</f>
        <v>8872.92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x14ac:dyDescent="0.25">
      <c r="A303" s="6" t="s">
        <v>576</v>
      </c>
      <c r="B303" s="83" t="s">
        <v>577</v>
      </c>
      <c r="C303" s="84"/>
      <c r="D303" s="84"/>
      <c r="E303" s="84"/>
      <c r="F303" s="84"/>
      <c r="G303" s="84"/>
      <c r="H303" s="84"/>
      <c r="I303" s="84"/>
      <c r="J303" s="84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38.25" x14ac:dyDescent="0.25">
      <c r="A304" s="8" t="s">
        <v>578</v>
      </c>
      <c r="B304" s="8" t="s">
        <v>579</v>
      </c>
      <c r="C304" s="9" t="s">
        <v>32</v>
      </c>
      <c r="D304" s="10">
        <v>527.69000000000005</v>
      </c>
      <c r="E304" s="14">
        <v>335.63</v>
      </c>
      <c r="F304" s="15">
        <v>177108.59</v>
      </c>
      <c r="G304" s="14"/>
      <c r="H304" s="14">
        <f>TRUNC(E304*0.2093,2)</f>
        <v>70.239999999999995</v>
      </c>
      <c r="I304" s="14">
        <f t="shared" ref="I304:I306" si="163">H304+G304+E304</f>
        <v>405.87</v>
      </c>
      <c r="J304" s="15">
        <f t="shared" ref="J304:J306" si="164">TRUNC(I304*D304,2)</f>
        <v>214173.54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38.25" x14ac:dyDescent="0.25">
      <c r="A305" s="8" t="s">
        <v>580</v>
      </c>
      <c r="B305" s="8" t="s">
        <v>581</v>
      </c>
      <c r="C305" s="9" t="s">
        <v>32</v>
      </c>
      <c r="D305" s="10">
        <v>22.32</v>
      </c>
      <c r="E305" s="14">
        <v>136.85</v>
      </c>
      <c r="F305" s="15">
        <v>3054.49</v>
      </c>
      <c r="G305" s="14"/>
      <c r="H305" s="14">
        <f>TRUNC(E305*0.2093,2)</f>
        <v>28.64</v>
      </c>
      <c r="I305" s="14">
        <f t="shared" si="163"/>
        <v>165.49</v>
      </c>
      <c r="J305" s="15">
        <f t="shared" si="164"/>
        <v>3693.73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25.5" x14ac:dyDescent="0.25">
      <c r="A306" s="8" t="s">
        <v>582</v>
      </c>
      <c r="B306" s="8" t="s">
        <v>583</v>
      </c>
      <c r="C306" s="9" t="s">
        <v>32</v>
      </c>
      <c r="D306" s="10">
        <v>550.01</v>
      </c>
      <c r="E306" s="14">
        <v>38.049999999999997</v>
      </c>
      <c r="F306" s="15">
        <v>20927.88</v>
      </c>
      <c r="G306" s="14">
        <f t="shared" ref="G306" si="165">TRUNC(E306*0.2693,2)</f>
        <v>10.24</v>
      </c>
      <c r="H306" s="14"/>
      <c r="I306" s="14">
        <f t="shared" si="163"/>
        <v>48.29</v>
      </c>
      <c r="J306" s="15">
        <f t="shared" si="164"/>
        <v>26559.98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x14ac:dyDescent="0.25">
      <c r="A307" s="6" t="s">
        <v>584</v>
      </c>
      <c r="B307" s="83" t="s">
        <v>585</v>
      </c>
      <c r="C307" s="84"/>
      <c r="D307" s="84"/>
      <c r="E307" s="84"/>
      <c r="F307" s="84"/>
      <c r="G307" s="84"/>
      <c r="H307" s="84"/>
      <c r="I307" s="84"/>
      <c r="J307" s="84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63.75" x14ac:dyDescent="0.25">
      <c r="A308" s="8" t="s">
        <v>586</v>
      </c>
      <c r="B308" s="8" t="s">
        <v>587</v>
      </c>
      <c r="C308" s="9" t="s">
        <v>47</v>
      </c>
      <c r="D308" s="10">
        <v>12.79</v>
      </c>
      <c r="E308" s="14">
        <v>346.86</v>
      </c>
      <c r="F308" s="15">
        <v>4436.33</v>
      </c>
      <c r="G308" s="14">
        <f t="shared" ref="G308:G310" si="166">TRUNC(E308*0.2693,2)</f>
        <v>93.4</v>
      </c>
      <c r="H308" s="15"/>
      <c r="I308" s="14">
        <f t="shared" ref="I308:I310" si="167">H308+G308+E308</f>
        <v>440.26</v>
      </c>
      <c r="J308" s="15">
        <f t="shared" ref="J308:J310" si="168">TRUNC(I308*D308,2)</f>
        <v>5630.92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63.75" x14ac:dyDescent="0.25">
      <c r="A309" s="8" t="s">
        <v>588</v>
      </c>
      <c r="B309" s="8" t="s">
        <v>589</v>
      </c>
      <c r="C309" s="9" t="s">
        <v>47</v>
      </c>
      <c r="D309" s="10">
        <v>15.9</v>
      </c>
      <c r="E309" s="14">
        <v>304.82</v>
      </c>
      <c r="F309" s="15">
        <v>4846.63</v>
      </c>
      <c r="G309" s="14">
        <f t="shared" si="166"/>
        <v>82.08</v>
      </c>
      <c r="H309" s="15"/>
      <c r="I309" s="14">
        <f t="shared" si="167"/>
        <v>386.9</v>
      </c>
      <c r="J309" s="15">
        <f t="shared" si="168"/>
        <v>6151.71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63.75" x14ac:dyDescent="0.25">
      <c r="A310" s="8" t="s">
        <v>590</v>
      </c>
      <c r="B310" s="8" t="s">
        <v>591</v>
      </c>
      <c r="C310" s="9" t="s">
        <v>47</v>
      </c>
      <c r="D310" s="10">
        <v>12.75</v>
      </c>
      <c r="E310" s="14">
        <v>301.89</v>
      </c>
      <c r="F310" s="15">
        <v>3849.09</v>
      </c>
      <c r="G310" s="14">
        <f t="shared" si="166"/>
        <v>81.290000000000006</v>
      </c>
      <c r="H310" s="15"/>
      <c r="I310" s="14">
        <f t="shared" si="167"/>
        <v>383.18</v>
      </c>
      <c r="J310" s="15">
        <f t="shared" si="168"/>
        <v>4885.54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x14ac:dyDescent="0.25">
      <c r="A311" s="6" t="s">
        <v>592</v>
      </c>
      <c r="B311" s="83" t="s">
        <v>593</v>
      </c>
      <c r="C311" s="84"/>
      <c r="D311" s="84"/>
      <c r="E311" s="84"/>
      <c r="F311" s="84"/>
      <c r="G311" s="84"/>
      <c r="H311" s="84"/>
      <c r="I311" s="84"/>
      <c r="J311" s="84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25.5" x14ac:dyDescent="0.25">
      <c r="A312" s="8" t="s">
        <v>594</v>
      </c>
      <c r="B312" s="8" t="s">
        <v>595</v>
      </c>
      <c r="C312" s="9" t="s">
        <v>32</v>
      </c>
      <c r="D312" s="10">
        <v>0.59499999999999997</v>
      </c>
      <c r="E312" s="14">
        <v>1257.3699999999999</v>
      </c>
      <c r="F312" s="15">
        <v>748.13</v>
      </c>
      <c r="G312" s="14">
        <f t="shared" ref="G312" si="169">TRUNC(E312*0.2693,2)</f>
        <v>338.6</v>
      </c>
      <c r="H312" s="15"/>
      <c r="I312" s="14">
        <f t="shared" ref="I312" si="170">H312+G312+E312</f>
        <v>1595.9699999999998</v>
      </c>
      <c r="J312" s="15">
        <f t="shared" ref="J312" si="171">TRUNC(I312*D312,2)</f>
        <v>949.6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x14ac:dyDescent="0.25">
      <c r="A313" s="6" t="s">
        <v>596</v>
      </c>
      <c r="B313" s="83" t="s">
        <v>597</v>
      </c>
      <c r="C313" s="84"/>
      <c r="D313" s="84"/>
      <c r="E313" s="84"/>
      <c r="F313" s="84"/>
      <c r="G313" s="84"/>
      <c r="H313" s="84"/>
      <c r="I313" s="84"/>
      <c r="J313" s="84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51" x14ac:dyDescent="0.25">
      <c r="A314" s="8" t="s">
        <v>598</v>
      </c>
      <c r="B314" s="8" t="s">
        <v>599</v>
      </c>
      <c r="C314" s="9" t="s">
        <v>13</v>
      </c>
      <c r="D314" s="10">
        <v>2</v>
      </c>
      <c r="E314" s="14">
        <v>949.71</v>
      </c>
      <c r="F314" s="15">
        <v>1899.42</v>
      </c>
      <c r="G314" s="14">
        <f t="shared" ref="G314:G322" si="172">TRUNC(E314*0.2693,2)</f>
        <v>255.75</v>
      </c>
      <c r="H314" s="15"/>
      <c r="I314" s="14">
        <f t="shared" ref="I314:I322" si="173">H314+G314+E314</f>
        <v>1205.46</v>
      </c>
      <c r="J314" s="15">
        <f t="shared" ref="J314:J322" si="174">TRUNC(I314*D314,2)</f>
        <v>2410.92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51" x14ac:dyDescent="0.25">
      <c r="A315" s="8" t="s">
        <v>600</v>
      </c>
      <c r="B315" s="8" t="s">
        <v>601</v>
      </c>
      <c r="C315" s="9" t="s">
        <v>13</v>
      </c>
      <c r="D315" s="10">
        <v>2</v>
      </c>
      <c r="E315" s="14">
        <v>949.71</v>
      </c>
      <c r="F315" s="15">
        <v>1899.42</v>
      </c>
      <c r="G315" s="14">
        <f t="shared" si="172"/>
        <v>255.75</v>
      </c>
      <c r="H315" s="15"/>
      <c r="I315" s="14">
        <f t="shared" si="173"/>
        <v>1205.46</v>
      </c>
      <c r="J315" s="15">
        <f t="shared" si="174"/>
        <v>2410.92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38.25" x14ac:dyDescent="0.25">
      <c r="A316" s="8" t="s">
        <v>602</v>
      </c>
      <c r="B316" s="8" t="s">
        <v>603</v>
      </c>
      <c r="C316" s="9" t="s">
        <v>13</v>
      </c>
      <c r="D316" s="10">
        <v>4</v>
      </c>
      <c r="E316" s="14">
        <v>113.03</v>
      </c>
      <c r="F316" s="15">
        <v>452.12</v>
      </c>
      <c r="G316" s="14">
        <f t="shared" si="172"/>
        <v>30.43</v>
      </c>
      <c r="H316" s="15"/>
      <c r="I316" s="14">
        <f t="shared" si="173"/>
        <v>143.46</v>
      </c>
      <c r="J316" s="15">
        <f t="shared" si="174"/>
        <v>573.84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38.25" x14ac:dyDescent="0.25">
      <c r="A317" s="8" t="s">
        <v>604</v>
      </c>
      <c r="B317" s="8" t="s">
        <v>605</v>
      </c>
      <c r="C317" s="9" t="s">
        <v>13</v>
      </c>
      <c r="D317" s="10">
        <v>4</v>
      </c>
      <c r="E317" s="14">
        <v>113.03</v>
      </c>
      <c r="F317" s="15">
        <v>452.12</v>
      </c>
      <c r="G317" s="14">
        <f t="shared" si="172"/>
        <v>30.43</v>
      </c>
      <c r="H317" s="15"/>
      <c r="I317" s="14">
        <f t="shared" si="173"/>
        <v>143.46</v>
      </c>
      <c r="J317" s="15">
        <f t="shared" si="174"/>
        <v>573.84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51" x14ac:dyDescent="0.25">
      <c r="A318" s="8" t="s">
        <v>606</v>
      </c>
      <c r="B318" s="8" t="s">
        <v>607</v>
      </c>
      <c r="C318" s="9" t="s">
        <v>13</v>
      </c>
      <c r="D318" s="10">
        <v>1</v>
      </c>
      <c r="E318" s="14">
        <v>1287.17</v>
      </c>
      <c r="F318" s="15">
        <v>1287.17</v>
      </c>
      <c r="G318" s="14">
        <f t="shared" si="172"/>
        <v>346.63</v>
      </c>
      <c r="H318" s="15"/>
      <c r="I318" s="14">
        <f t="shared" si="173"/>
        <v>1633.8000000000002</v>
      </c>
      <c r="J318" s="15">
        <f t="shared" si="174"/>
        <v>1633.8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51" x14ac:dyDescent="0.25">
      <c r="A319" s="8" t="s">
        <v>608</v>
      </c>
      <c r="B319" s="8" t="s">
        <v>609</v>
      </c>
      <c r="C319" s="9" t="s">
        <v>13</v>
      </c>
      <c r="D319" s="10">
        <v>1</v>
      </c>
      <c r="E319" s="14">
        <v>1479</v>
      </c>
      <c r="F319" s="15">
        <v>1479</v>
      </c>
      <c r="G319" s="14">
        <f t="shared" si="172"/>
        <v>398.29</v>
      </c>
      <c r="H319" s="15"/>
      <c r="I319" s="14">
        <f t="shared" si="173"/>
        <v>1877.29</v>
      </c>
      <c r="J319" s="15">
        <f t="shared" si="174"/>
        <v>1877.29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51" x14ac:dyDescent="0.25">
      <c r="A320" s="8" t="s">
        <v>610</v>
      </c>
      <c r="B320" s="8" t="s">
        <v>611</v>
      </c>
      <c r="C320" s="9" t="s">
        <v>13</v>
      </c>
      <c r="D320" s="10">
        <v>1</v>
      </c>
      <c r="E320" s="14">
        <v>2194.9299999999998</v>
      </c>
      <c r="F320" s="15">
        <v>2194.9299999999998</v>
      </c>
      <c r="G320" s="14">
        <f t="shared" si="172"/>
        <v>591.09</v>
      </c>
      <c r="H320" s="15"/>
      <c r="I320" s="14">
        <f t="shared" si="173"/>
        <v>2786.02</v>
      </c>
      <c r="J320" s="15">
        <f t="shared" si="174"/>
        <v>2786.02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51" x14ac:dyDescent="0.25">
      <c r="A321" s="8" t="s">
        <v>612</v>
      </c>
      <c r="B321" s="8" t="s">
        <v>613</v>
      </c>
      <c r="C321" s="9" t="s">
        <v>13</v>
      </c>
      <c r="D321" s="10">
        <v>1</v>
      </c>
      <c r="E321" s="14">
        <v>1709.32</v>
      </c>
      <c r="F321" s="15">
        <v>1709.32</v>
      </c>
      <c r="G321" s="14">
        <f t="shared" si="172"/>
        <v>460.31</v>
      </c>
      <c r="H321" s="15"/>
      <c r="I321" s="14">
        <f t="shared" si="173"/>
        <v>2169.63</v>
      </c>
      <c r="J321" s="15">
        <f t="shared" si="174"/>
        <v>2169.63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51" x14ac:dyDescent="0.25">
      <c r="A322" s="8" t="s">
        <v>614</v>
      </c>
      <c r="B322" s="8" t="s">
        <v>615</v>
      </c>
      <c r="C322" s="9" t="s">
        <v>13</v>
      </c>
      <c r="D322" s="10">
        <v>1</v>
      </c>
      <c r="E322" s="14">
        <v>1720.55</v>
      </c>
      <c r="F322" s="15">
        <v>1720.55</v>
      </c>
      <c r="G322" s="14">
        <f t="shared" si="172"/>
        <v>463.34</v>
      </c>
      <c r="H322" s="15"/>
      <c r="I322" s="14">
        <f t="shared" si="173"/>
        <v>2183.89</v>
      </c>
      <c r="J322" s="15">
        <f t="shared" si="174"/>
        <v>2183.89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x14ac:dyDescent="0.25">
      <c r="A323" s="6" t="s">
        <v>616</v>
      </c>
      <c r="B323" s="83" t="s">
        <v>617</v>
      </c>
      <c r="C323" s="84"/>
      <c r="D323" s="84"/>
      <c r="E323" s="84"/>
      <c r="F323" s="84"/>
      <c r="G323" s="84"/>
      <c r="H323" s="84"/>
      <c r="I323" s="84"/>
      <c r="J323" s="84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38.25" x14ac:dyDescent="0.25">
      <c r="A324" s="8" t="s">
        <v>618</v>
      </c>
      <c r="B324" s="8" t="s">
        <v>619</v>
      </c>
      <c r="C324" s="9" t="s">
        <v>13</v>
      </c>
      <c r="D324" s="10">
        <v>2</v>
      </c>
      <c r="E324" s="14">
        <v>469.89</v>
      </c>
      <c r="F324" s="15">
        <v>939.78</v>
      </c>
      <c r="G324" s="14">
        <f t="shared" ref="G324:G334" si="175">TRUNC(E324*0.2693,2)</f>
        <v>126.54</v>
      </c>
      <c r="H324" s="15"/>
      <c r="I324" s="14">
        <f t="shared" ref="I324:I334" si="176">H324+G324+E324</f>
        <v>596.42999999999995</v>
      </c>
      <c r="J324" s="15">
        <f t="shared" ref="J324:J334" si="177">TRUNC(I324*D324,2)</f>
        <v>1192.8599999999999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51" x14ac:dyDescent="0.25">
      <c r="A325" s="8" t="s">
        <v>620</v>
      </c>
      <c r="B325" s="8" t="s">
        <v>621</v>
      </c>
      <c r="C325" s="9" t="s">
        <v>13</v>
      </c>
      <c r="D325" s="10">
        <v>10</v>
      </c>
      <c r="E325" s="14">
        <v>24.68</v>
      </c>
      <c r="F325" s="15">
        <v>246.8</v>
      </c>
      <c r="G325" s="14">
        <f t="shared" si="175"/>
        <v>6.64</v>
      </c>
      <c r="H325" s="15"/>
      <c r="I325" s="14">
        <f t="shared" si="176"/>
        <v>31.32</v>
      </c>
      <c r="J325" s="15">
        <f t="shared" si="177"/>
        <v>313.2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38.25" x14ac:dyDescent="0.25">
      <c r="A326" s="8" t="s">
        <v>622</v>
      </c>
      <c r="B326" s="8" t="s">
        <v>623</v>
      </c>
      <c r="C326" s="9" t="s">
        <v>13</v>
      </c>
      <c r="D326" s="10">
        <v>10</v>
      </c>
      <c r="E326" s="14">
        <v>122.23</v>
      </c>
      <c r="F326" s="15">
        <v>1222.3</v>
      </c>
      <c r="G326" s="14">
        <f t="shared" si="175"/>
        <v>32.909999999999997</v>
      </c>
      <c r="H326" s="15"/>
      <c r="I326" s="14">
        <f t="shared" si="176"/>
        <v>155.13999999999999</v>
      </c>
      <c r="J326" s="15">
        <f t="shared" si="177"/>
        <v>1551.4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38.25" x14ac:dyDescent="0.25">
      <c r="A327" s="8" t="s">
        <v>624</v>
      </c>
      <c r="B327" s="8" t="s">
        <v>625</v>
      </c>
      <c r="C327" s="9" t="s">
        <v>13</v>
      </c>
      <c r="D327" s="10">
        <v>10</v>
      </c>
      <c r="E327" s="14">
        <v>30.25</v>
      </c>
      <c r="F327" s="15">
        <v>302.5</v>
      </c>
      <c r="G327" s="14">
        <f t="shared" si="175"/>
        <v>8.14</v>
      </c>
      <c r="H327" s="15"/>
      <c r="I327" s="14">
        <f t="shared" si="176"/>
        <v>38.39</v>
      </c>
      <c r="J327" s="15">
        <f t="shared" si="177"/>
        <v>383.9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51" x14ac:dyDescent="0.25">
      <c r="A328" s="8" t="s">
        <v>626</v>
      </c>
      <c r="B328" s="8" t="s">
        <v>627</v>
      </c>
      <c r="C328" s="9" t="s">
        <v>13</v>
      </c>
      <c r="D328" s="10">
        <v>8</v>
      </c>
      <c r="E328" s="14">
        <v>103.59</v>
      </c>
      <c r="F328" s="15">
        <v>828.72</v>
      </c>
      <c r="G328" s="14">
        <f t="shared" si="175"/>
        <v>27.89</v>
      </c>
      <c r="H328" s="15"/>
      <c r="I328" s="14">
        <f t="shared" si="176"/>
        <v>131.48000000000002</v>
      </c>
      <c r="J328" s="15">
        <f t="shared" si="177"/>
        <v>1051.8399999999999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51" x14ac:dyDescent="0.25">
      <c r="A329" s="8" t="s">
        <v>628</v>
      </c>
      <c r="B329" s="8" t="s">
        <v>629</v>
      </c>
      <c r="C329" s="9" t="s">
        <v>13</v>
      </c>
      <c r="D329" s="10">
        <v>2</v>
      </c>
      <c r="E329" s="14">
        <v>287.94</v>
      </c>
      <c r="F329" s="15">
        <v>575.88</v>
      </c>
      <c r="G329" s="14">
        <f t="shared" si="175"/>
        <v>77.540000000000006</v>
      </c>
      <c r="H329" s="15"/>
      <c r="I329" s="14">
        <f t="shared" si="176"/>
        <v>365.48</v>
      </c>
      <c r="J329" s="15">
        <f t="shared" si="177"/>
        <v>730.96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38.25" x14ac:dyDescent="0.25">
      <c r="A330" s="8" t="s">
        <v>630</v>
      </c>
      <c r="B330" s="8" t="s">
        <v>631</v>
      </c>
      <c r="C330" s="9" t="s">
        <v>13</v>
      </c>
      <c r="D330" s="10">
        <v>6</v>
      </c>
      <c r="E330" s="14">
        <v>36.58</v>
      </c>
      <c r="F330" s="15">
        <v>219.48</v>
      </c>
      <c r="G330" s="14">
        <f t="shared" si="175"/>
        <v>9.85</v>
      </c>
      <c r="H330" s="15"/>
      <c r="I330" s="14">
        <f t="shared" si="176"/>
        <v>46.43</v>
      </c>
      <c r="J330" s="15">
        <f t="shared" si="177"/>
        <v>278.58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76.5" x14ac:dyDescent="0.25">
      <c r="A331" s="8" t="s">
        <v>632</v>
      </c>
      <c r="B331" s="8" t="s">
        <v>633</v>
      </c>
      <c r="C331" s="9" t="s">
        <v>13</v>
      </c>
      <c r="D331" s="10">
        <v>6</v>
      </c>
      <c r="E331" s="14">
        <v>174.33</v>
      </c>
      <c r="F331" s="15">
        <v>1045.98</v>
      </c>
      <c r="G331" s="14">
        <f t="shared" si="175"/>
        <v>46.94</v>
      </c>
      <c r="H331" s="15"/>
      <c r="I331" s="14">
        <f t="shared" si="176"/>
        <v>221.27</v>
      </c>
      <c r="J331" s="15">
        <f t="shared" si="177"/>
        <v>1327.62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89.25" x14ac:dyDescent="0.25">
      <c r="A332" s="8" t="s">
        <v>634</v>
      </c>
      <c r="B332" s="8" t="s">
        <v>635</v>
      </c>
      <c r="C332" s="9" t="s">
        <v>13</v>
      </c>
      <c r="D332" s="10">
        <v>2</v>
      </c>
      <c r="E332" s="14">
        <v>632.22</v>
      </c>
      <c r="F332" s="15">
        <v>1264.44</v>
      </c>
      <c r="G332" s="14">
        <f t="shared" si="175"/>
        <v>170.25</v>
      </c>
      <c r="H332" s="15"/>
      <c r="I332" s="14">
        <f t="shared" si="176"/>
        <v>802.47</v>
      </c>
      <c r="J332" s="15">
        <f t="shared" si="177"/>
        <v>1604.94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38.25" x14ac:dyDescent="0.25">
      <c r="A333" s="8" t="s">
        <v>636</v>
      </c>
      <c r="B333" s="8" t="s">
        <v>637</v>
      </c>
      <c r="C333" s="9" t="s">
        <v>13</v>
      </c>
      <c r="D333" s="10">
        <v>2</v>
      </c>
      <c r="E333" s="14">
        <v>466</v>
      </c>
      <c r="F333" s="15">
        <v>932</v>
      </c>
      <c r="G333" s="14">
        <f t="shared" si="175"/>
        <v>125.49</v>
      </c>
      <c r="H333" s="15"/>
      <c r="I333" s="14">
        <f t="shared" si="176"/>
        <v>591.49</v>
      </c>
      <c r="J333" s="15">
        <f t="shared" si="177"/>
        <v>1182.98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25.5" x14ac:dyDescent="0.25">
      <c r="A334" s="8" t="s">
        <v>638</v>
      </c>
      <c r="B334" s="8" t="s">
        <v>639</v>
      </c>
      <c r="C334" s="9" t="s">
        <v>13</v>
      </c>
      <c r="D334" s="10">
        <v>8</v>
      </c>
      <c r="E334" s="14">
        <v>167.66</v>
      </c>
      <c r="F334" s="15">
        <v>1341.28</v>
      </c>
      <c r="G334" s="14">
        <f t="shared" si="175"/>
        <v>45.15</v>
      </c>
      <c r="H334" s="15"/>
      <c r="I334" s="14">
        <f t="shared" si="176"/>
        <v>212.81</v>
      </c>
      <c r="J334" s="15">
        <f t="shared" si="177"/>
        <v>1702.48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x14ac:dyDescent="0.25">
      <c r="A335" s="6" t="s">
        <v>640</v>
      </c>
      <c r="B335" s="83" t="s">
        <v>641</v>
      </c>
      <c r="C335" s="84"/>
      <c r="D335" s="84"/>
      <c r="E335" s="84"/>
      <c r="F335" s="84"/>
      <c r="G335" s="84"/>
      <c r="H335" s="84"/>
      <c r="I335" s="84"/>
      <c r="J335" s="84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25.5" x14ac:dyDescent="0.25">
      <c r="A336" s="8" t="s">
        <v>642</v>
      </c>
      <c r="B336" s="8" t="s">
        <v>643</v>
      </c>
      <c r="C336" s="9" t="s">
        <v>13</v>
      </c>
      <c r="D336" s="10">
        <v>2</v>
      </c>
      <c r="E336" s="14">
        <v>569.28</v>
      </c>
      <c r="F336" s="15">
        <v>1138.56</v>
      </c>
      <c r="G336" s="14">
        <f t="shared" ref="G336:G344" si="178">TRUNC(E336*0.2693,2)</f>
        <v>153.30000000000001</v>
      </c>
      <c r="H336" s="15"/>
      <c r="I336" s="14">
        <f t="shared" ref="I336:I344" si="179">H336+G336+E336</f>
        <v>722.57999999999993</v>
      </c>
      <c r="J336" s="15">
        <f t="shared" ref="J336:J344" si="180">TRUNC(I336*D336,2)</f>
        <v>1445.16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38.25" x14ac:dyDescent="0.25">
      <c r="A337" s="8" t="s">
        <v>644</v>
      </c>
      <c r="B337" s="8" t="s">
        <v>645</v>
      </c>
      <c r="C337" s="9" t="s">
        <v>13</v>
      </c>
      <c r="D337" s="10">
        <v>6</v>
      </c>
      <c r="E337" s="14">
        <v>28.25</v>
      </c>
      <c r="F337" s="15">
        <v>169.5</v>
      </c>
      <c r="G337" s="14">
        <f t="shared" si="178"/>
        <v>7.6</v>
      </c>
      <c r="H337" s="15"/>
      <c r="I337" s="14">
        <f t="shared" si="179"/>
        <v>35.85</v>
      </c>
      <c r="J337" s="15">
        <f t="shared" si="180"/>
        <v>215.1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51" x14ac:dyDescent="0.25">
      <c r="A338" s="8" t="s">
        <v>646</v>
      </c>
      <c r="B338" s="8" t="s">
        <v>647</v>
      </c>
      <c r="C338" s="9" t="s">
        <v>13</v>
      </c>
      <c r="D338" s="10">
        <v>2</v>
      </c>
      <c r="E338" s="14">
        <v>228.77</v>
      </c>
      <c r="F338" s="15">
        <v>457.54</v>
      </c>
      <c r="G338" s="14">
        <f t="shared" si="178"/>
        <v>61.6</v>
      </c>
      <c r="H338" s="15"/>
      <c r="I338" s="14">
        <f t="shared" si="179"/>
        <v>290.37</v>
      </c>
      <c r="J338" s="15">
        <f t="shared" si="180"/>
        <v>580.74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51" x14ac:dyDescent="0.25">
      <c r="A339" s="8" t="s">
        <v>648</v>
      </c>
      <c r="B339" s="8" t="s">
        <v>649</v>
      </c>
      <c r="C339" s="9" t="s">
        <v>13</v>
      </c>
      <c r="D339" s="10">
        <v>8</v>
      </c>
      <c r="E339" s="14">
        <v>237.06</v>
      </c>
      <c r="F339" s="15">
        <v>1896.48</v>
      </c>
      <c r="G339" s="14">
        <f t="shared" si="178"/>
        <v>63.84</v>
      </c>
      <c r="H339" s="15"/>
      <c r="I339" s="14">
        <f t="shared" si="179"/>
        <v>300.89999999999998</v>
      </c>
      <c r="J339" s="15">
        <f t="shared" si="180"/>
        <v>2407.1999999999998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51" x14ac:dyDescent="0.25">
      <c r="A340" s="8" t="s">
        <v>650</v>
      </c>
      <c r="B340" s="8" t="s">
        <v>651</v>
      </c>
      <c r="C340" s="9" t="s">
        <v>13</v>
      </c>
      <c r="D340" s="10">
        <v>6</v>
      </c>
      <c r="E340" s="14">
        <v>47.63</v>
      </c>
      <c r="F340" s="15">
        <v>285.77999999999997</v>
      </c>
      <c r="G340" s="14">
        <f t="shared" si="178"/>
        <v>12.82</v>
      </c>
      <c r="H340" s="15"/>
      <c r="I340" s="14">
        <f t="shared" si="179"/>
        <v>60.45</v>
      </c>
      <c r="J340" s="15">
        <f t="shared" si="180"/>
        <v>362.7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38.25" x14ac:dyDescent="0.25">
      <c r="A341" s="8" t="s">
        <v>652</v>
      </c>
      <c r="B341" s="8" t="s">
        <v>653</v>
      </c>
      <c r="C341" s="9" t="s">
        <v>654</v>
      </c>
      <c r="D341" s="10">
        <v>2</v>
      </c>
      <c r="E341" s="14">
        <v>485.94</v>
      </c>
      <c r="F341" s="15">
        <v>971.88</v>
      </c>
      <c r="G341" s="14">
        <f t="shared" si="178"/>
        <v>130.86000000000001</v>
      </c>
      <c r="H341" s="15"/>
      <c r="I341" s="14">
        <f t="shared" si="179"/>
        <v>616.79999999999995</v>
      </c>
      <c r="J341" s="15">
        <f t="shared" si="180"/>
        <v>1233.5999999999999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63.75" x14ac:dyDescent="0.25">
      <c r="A342" s="8" t="s">
        <v>655</v>
      </c>
      <c r="B342" s="8" t="s">
        <v>656</v>
      </c>
      <c r="C342" s="9" t="s">
        <v>13</v>
      </c>
      <c r="D342" s="10">
        <v>6</v>
      </c>
      <c r="E342" s="14">
        <v>96.86</v>
      </c>
      <c r="F342" s="15">
        <v>581.16</v>
      </c>
      <c r="G342" s="14">
        <f t="shared" si="178"/>
        <v>26.08</v>
      </c>
      <c r="H342" s="15"/>
      <c r="I342" s="14">
        <f t="shared" si="179"/>
        <v>122.94</v>
      </c>
      <c r="J342" s="15">
        <f t="shared" si="180"/>
        <v>737.64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25.5" x14ac:dyDescent="0.25">
      <c r="A343" s="8" t="s">
        <v>657</v>
      </c>
      <c r="B343" s="8" t="s">
        <v>658</v>
      </c>
      <c r="C343" s="9" t="s">
        <v>13</v>
      </c>
      <c r="D343" s="10">
        <v>8</v>
      </c>
      <c r="E343" s="14">
        <v>44.49</v>
      </c>
      <c r="F343" s="15">
        <v>355.92</v>
      </c>
      <c r="G343" s="14">
        <f t="shared" si="178"/>
        <v>11.98</v>
      </c>
      <c r="H343" s="15"/>
      <c r="I343" s="14">
        <f t="shared" si="179"/>
        <v>56.47</v>
      </c>
      <c r="J343" s="15">
        <f t="shared" si="180"/>
        <v>451.76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25.5" x14ac:dyDescent="0.25">
      <c r="A344" s="8" t="s">
        <v>659</v>
      </c>
      <c r="B344" s="8" t="s">
        <v>660</v>
      </c>
      <c r="C344" s="9" t="s">
        <v>13</v>
      </c>
      <c r="D344" s="10">
        <v>10</v>
      </c>
      <c r="E344" s="14">
        <v>19.86</v>
      </c>
      <c r="F344" s="15">
        <v>198.6</v>
      </c>
      <c r="G344" s="14">
        <f t="shared" si="178"/>
        <v>5.34</v>
      </c>
      <c r="H344" s="15"/>
      <c r="I344" s="14">
        <f t="shared" si="179"/>
        <v>25.2</v>
      </c>
      <c r="J344" s="15">
        <f t="shared" si="180"/>
        <v>252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x14ac:dyDescent="0.25">
      <c r="A345" s="6" t="s">
        <v>661</v>
      </c>
      <c r="B345" s="83" t="s">
        <v>662</v>
      </c>
      <c r="C345" s="84"/>
      <c r="D345" s="84"/>
      <c r="E345" s="84"/>
      <c r="F345" s="84"/>
      <c r="G345" s="84"/>
      <c r="H345" s="84"/>
      <c r="I345" s="84"/>
      <c r="J345" s="84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38.25" x14ac:dyDescent="0.25">
      <c r="A346" s="8" t="s">
        <v>622</v>
      </c>
      <c r="B346" s="8" t="s">
        <v>623</v>
      </c>
      <c r="C346" s="9" t="s">
        <v>13</v>
      </c>
      <c r="D346" s="10">
        <v>14</v>
      </c>
      <c r="E346" s="14">
        <v>122.23</v>
      </c>
      <c r="F346" s="15">
        <v>1711.22</v>
      </c>
      <c r="G346" s="14">
        <f t="shared" ref="G346:G349" si="181">TRUNC(E346*0.2693,2)</f>
        <v>32.909999999999997</v>
      </c>
      <c r="H346" s="15"/>
      <c r="I346" s="14">
        <f t="shared" ref="I346:I349" si="182">H346+G346+E346</f>
        <v>155.13999999999999</v>
      </c>
      <c r="J346" s="15">
        <f t="shared" ref="J346:J349" si="183">TRUNC(I346*D346,2)</f>
        <v>2171.96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25.5" x14ac:dyDescent="0.25">
      <c r="A347" s="8" t="s">
        <v>663</v>
      </c>
      <c r="B347" s="8" t="s">
        <v>664</v>
      </c>
      <c r="C347" s="9" t="s">
        <v>13</v>
      </c>
      <c r="D347" s="10">
        <v>5</v>
      </c>
      <c r="E347" s="14">
        <v>861.43</v>
      </c>
      <c r="F347" s="15">
        <v>4307.1499999999996</v>
      </c>
      <c r="G347" s="14">
        <f t="shared" si="181"/>
        <v>231.98</v>
      </c>
      <c r="H347" s="15"/>
      <c r="I347" s="14">
        <f t="shared" si="182"/>
        <v>1093.4099999999999</v>
      </c>
      <c r="J347" s="15">
        <f t="shared" si="183"/>
        <v>5467.05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38.25" x14ac:dyDescent="0.25">
      <c r="A348" s="8" t="s">
        <v>665</v>
      </c>
      <c r="B348" s="8" t="s">
        <v>666</v>
      </c>
      <c r="C348" s="9" t="s">
        <v>13</v>
      </c>
      <c r="D348" s="10">
        <v>5</v>
      </c>
      <c r="E348" s="14">
        <v>301.77999999999997</v>
      </c>
      <c r="F348" s="15">
        <v>1508.9</v>
      </c>
      <c r="G348" s="14">
        <f t="shared" si="181"/>
        <v>81.260000000000005</v>
      </c>
      <c r="H348" s="15"/>
      <c r="I348" s="14">
        <f t="shared" si="182"/>
        <v>383.03999999999996</v>
      </c>
      <c r="J348" s="15">
        <f t="shared" si="183"/>
        <v>1915.2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38.25" x14ac:dyDescent="0.25">
      <c r="A349" s="8" t="s">
        <v>667</v>
      </c>
      <c r="B349" s="8" t="s">
        <v>668</v>
      </c>
      <c r="C349" s="9" t="s">
        <v>13</v>
      </c>
      <c r="D349" s="10">
        <v>9</v>
      </c>
      <c r="E349" s="14">
        <v>327.32</v>
      </c>
      <c r="F349" s="15">
        <v>2945.88</v>
      </c>
      <c r="G349" s="14">
        <f t="shared" si="181"/>
        <v>88.14</v>
      </c>
      <c r="H349" s="15"/>
      <c r="I349" s="14">
        <f t="shared" si="182"/>
        <v>415.46</v>
      </c>
      <c r="J349" s="15">
        <f t="shared" si="183"/>
        <v>3739.14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x14ac:dyDescent="0.25">
      <c r="A350" s="6" t="s">
        <v>669</v>
      </c>
      <c r="B350" s="83" t="s">
        <v>670</v>
      </c>
      <c r="C350" s="84"/>
      <c r="D350" s="84"/>
      <c r="E350" s="84"/>
      <c r="F350" s="84"/>
      <c r="G350" s="84"/>
      <c r="H350" s="84"/>
      <c r="I350" s="84"/>
      <c r="J350" s="84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x14ac:dyDescent="0.25">
      <c r="A351" s="6" t="s">
        <v>671</v>
      </c>
      <c r="B351" s="83" t="s">
        <v>672</v>
      </c>
      <c r="C351" s="84"/>
      <c r="D351" s="84"/>
      <c r="E351" s="84"/>
      <c r="F351" s="84"/>
      <c r="G351" s="84"/>
      <c r="H351" s="84"/>
      <c r="I351" s="84"/>
      <c r="J351" s="84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63.75" x14ac:dyDescent="0.25">
      <c r="A352" s="8" t="s">
        <v>673</v>
      </c>
      <c r="B352" s="8" t="s">
        <v>674</v>
      </c>
      <c r="C352" s="9" t="s">
        <v>13</v>
      </c>
      <c r="D352" s="10">
        <v>36</v>
      </c>
      <c r="E352" s="14">
        <v>25</v>
      </c>
      <c r="F352" s="15">
        <v>900</v>
      </c>
      <c r="G352" s="14">
        <f t="shared" ref="G352:G358" si="184">TRUNC(E352*0.2693,2)</f>
        <v>6.73</v>
      </c>
      <c r="H352" s="15"/>
      <c r="I352" s="14">
        <f t="shared" ref="I352:I358" si="185">H352+G352+E352</f>
        <v>31.73</v>
      </c>
      <c r="J352" s="15">
        <f t="shared" ref="J352:J358" si="186">TRUNC(I352*D352,2)</f>
        <v>1142.28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63.75" x14ac:dyDescent="0.25">
      <c r="A353" s="8" t="s">
        <v>675</v>
      </c>
      <c r="B353" s="8" t="s">
        <v>676</v>
      </c>
      <c r="C353" s="9" t="s">
        <v>13</v>
      </c>
      <c r="D353" s="10">
        <v>21</v>
      </c>
      <c r="E353" s="14">
        <v>28.91</v>
      </c>
      <c r="F353" s="15">
        <v>607.11</v>
      </c>
      <c r="G353" s="14">
        <f t="shared" si="184"/>
        <v>7.78</v>
      </c>
      <c r="H353" s="15"/>
      <c r="I353" s="14">
        <f t="shared" si="185"/>
        <v>36.69</v>
      </c>
      <c r="J353" s="15">
        <f t="shared" si="186"/>
        <v>770.49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63.75" x14ac:dyDescent="0.25">
      <c r="A354" s="8" t="s">
        <v>677</v>
      </c>
      <c r="B354" s="8" t="s">
        <v>678</v>
      </c>
      <c r="C354" s="9" t="s">
        <v>13</v>
      </c>
      <c r="D354" s="10">
        <v>5</v>
      </c>
      <c r="E354" s="14">
        <v>14.94</v>
      </c>
      <c r="F354" s="15">
        <v>74.7</v>
      </c>
      <c r="G354" s="14">
        <f t="shared" si="184"/>
        <v>4.0199999999999996</v>
      </c>
      <c r="H354" s="15"/>
      <c r="I354" s="14">
        <f t="shared" si="185"/>
        <v>18.96</v>
      </c>
      <c r="J354" s="15">
        <f t="shared" si="186"/>
        <v>94.8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63.75" x14ac:dyDescent="0.25">
      <c r="A355" s="8" t="s">
        <v>679</v>
      </c>
      <c r="B355" s="8" t="s">
        <v>680</v>
      </c>
      <c r="C355" s="9" t="s">
        <v>13</v>
      </c>
      <c r="D355" s="10">
        <v>14</v>
      </c>
      <c r="E355" s="14">
        <v>35.47</v>
      </c>
      <c r="F355" s="15">
        <v>496.58</v>
      </c>
      <c r="G355" s="14">
        <f t="shared" si="184"/>
        <v>9.5500000000000007</v>
      </c>
      <c r="H355" s="15"/>
      <c r="I355" s="14">
        <f t="shared" si="185"/>
        <v>45.019999999999996</v>
      </c>
      <c r="J355" s="15">
        <f t="shared" si="186"/>
        <v>630.28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25.5" x14ac:dyDescent="0.25">
      <c r="A356" s="8" t="s">
        <v>681</v>
      </c>
      <c r="B356" s="8" t="s">
        <v>682</v>
      </c>
      <c r="C356" s="9" t="s">
        <v>47</v>
      </c>
      <c r="D356" s="10">
        <v>6.72</v>
      </c>
      <c r="E356" s="14">
        <v>19.47</v>
      </c>
      <c r="F356" s="15">
        <v>130.83000000000001</v>
      </c>
      <c r="G356" s="14">
        <f t="shared" si="184"/>
        <v>5.24</v>
      </c>
      <c r="H356" s="15"/>
      <c r="I356" s="14">
        <f t="shared" si="185"/>
        <v>24.71</v>
      </c>
      <c r="J356" s="15">
        <f t="shared" si="186"/>
        <v>166.05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25.5" x14ac:dyDescent="0.25">
      <c r="A357" s="8" t="s">
        <v>683</v>
      </c>
      <c r="B357" s="8" t="s">
        <v>684</v>
      </c>
      <c r="C357" s="9" t="s">
        <v>32</v>
      </c>
      <c r="D357" s="10">
        <v>0.182</v>
      </c>
      <c r="E357" s="14">
        <v>363.1</v>
      </c>
      <c r="F357" s="15">
        <v>66.08</v>
      </c>
      <c r="G357" s="14">
        <f t="shared" si="184"/>
        <v>97.78</v>
      </c>
      <c r="H357" s="15"/>
      <c r="I357" s="14">
        <f t="shared" si="185"/>
        <v>460.88</v>
      </c>
      <c r="J357" s="15">
        <f t="shared" si="186"/>
        <v>83.88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25.5" x14ac:dyDescent="0.25">
      <c r="A358" s="8" t="s">
        <v>685</v>
      </c>
      <c r="B358" s="8" t="s">
        <v>686</v>
      </c>
      <c r="C358" s="9" t="s">
        <v>13</v>
      </c>
      <c r="D358" s="10">
        <v>16</v>
      </c>
      <c r="E358" s="14">
        <v>16.399999999999999</v>
      </c>
      <c r="F358" s="15">
        <v>262.39999999999998</v>
      </c>
      <c r="G358" s="14">
        <f t="shared" si="184"/>
        <v>4.41</v>
      </c>
      <c r="H358" s="15"/>
      <c r="I358" s="14">
        <f t="shared" si="185"/>
        <v>20.81</v>
      </c>
      <c r="J358" s="15">
        <f t="shared" si="186"/>
        <v>332.96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x14ac:dyDescent="0.25">
      <c r="A359" s="6" t="s">
        <v>687</v>
      </c>
      <c r="B359" s="83" t="s">
        <v>688</v>
      </c>
      <c r="C359" s="84"/>
      <c r="D359" s="84"/>
      <c r="E359" s="84"/>
      <c r="F359" s="84"/>
      <c r="G359" s="84"/>
      <c r="H359" s="84"/>
      <c r="I359" s="84"/>
      <c r="J359" s="84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x14ac:dyDescent="0.25">
      <c r="A360" s="6" t="s">
        <v>689</v>
      </c>
      <c r="B360" s="83" t="s">
        <v>690</v>
      </c>
      <c r="C360" s="84"/>
      <c r="D360" s="84"/>
      <c r="E360" s="84"/>
      <c r="F360" s="84"/>
      <c r="G360" s="84"/>
      <c r="H360" s="84"/>
      <c r="I360" s="84"/>
      <c r="J360" s="84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x14ac:dyDescent="0.25">
      <c r="A361" s="8" t="s">
        <v>691</v>
      </c>
      <c r="B361" s="8" t="s">
        <v>692</v>
      </c>
      <c r="C361" s="9" t="s">
        <v>32</v>
      </c>
      <c r="D361" s="10">
        <v>909.5</v>
      </c>
      <c r="E361" s="14">
        <v>10.11</v>
      </c>
      <c r="F361" s="15">
        <v>9195.0400000000009</v>
      </c>
      <c r="G361" s="14">
        <f t="shared" ref="G361" si="187">TRUNC(E361*0.2693,2)</f>
        <v>2.72</v>
      </c>
      <c r="H361" s="15"/>
      <c r="I361" s="14">
        <f t="shared" ref="I361" si="188">H361+G361+E361</f>
        <v>12.83</v>
      </c>
      <c r="J361" s="15">
        <f t="shared" ref="J361" si="189">TRUNC(I361*D361,2)</f>
        <v>11668.88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x14ac:dyDescent="0.25">
      <c r="A362" s="80" t="s">
        <v>14</v>
      </c>
      <c r="B362" s="81"/>
      <c r="C362" s="81"/>
      <c r="D362" s="81"/>
      <c r="E362" s="81"/>
      <c r="F362" s="81"/>
      <c r="G362" s="81"/>
      <c r="H362" s="81"/>
      <c r="I362" s="82"/>
      <c r="J362" s="15">
        <f>SUM(J156:J361)</f>
        <v>2266377.8899999987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x14ac:dyDescent="0.25">
      <c r="A363" s="6" t="s">
        <v>693</v>
      </c>
      <c r="B363" s="83" t="s">
        <v>694</v>
      </c>
      <c r="C363" s="84"/>
      <c r="D363" s="84"/>
      <c r="E363" s="84"/>
      <c r="F363" s="84"/>
      <c r="G363" s="84"/>
      <c r="H363" s="84"/>
      <c r="I363" s="84"/>
      <c r="J363" s="84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x14ac:dyDescent="0.25">
      <c r="A364" s="6" t="s">
        <v>695</v>
      </c>
      <c r="B364" s="83" t="s">
        <v>696</v>
      </c>
      <c r="C364" s="84"/>
      <c r="D364" s="84"/>
      <c r="E364" s="84"/>
      <c r="F364" s="84"/>
      <c r="G364" s="84"/>
      <c r="H364" s="84"/>
      <c r="I364" s="84"/>
      <c r="J364" s="84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x14ac:dyDescent="0.25">
      <c r="A365" s="6" t="s">
        <v>697</v>
      </c>
      <c r="B365" s="83" t="s">
        <v>698</v>
      </c>
      <c r="C365" s="84"/>
      <c r="D365" s="84"/>
      <c r="E365" s="84"/>
      <c r="F365" s="84"/>
      <c r="G365" s="84"/>
      <c r="H365" s="84"/>
      <c r="I365" s="84"/>
      <c r="J365" s="84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x14ac:dyDescent="0.25">
      <c r="A366" s="6" t="s">
        <v>699</v>
      </c>
      <c r="B366" s="83" t="s">
        <v>700</v>
      </c>
      <c r="C366" s="84"/>
      <c r="D366" s="84"/>
      <c r="E366" s="84"/>
      <c r="F366" s="84"/>
      <c r="G366" s="84"/>
      <c r="H366" s="84"/>
      <c r="I366" s="84"/>
      <c r="J366" s="84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51" x14ac:dyDescent="0.25">
      <c r="A367" s="8" t="s">
        <v>701</v>
      </c>
      <c r="B367" s="8" t="s">
        <v>702</v>
      </c>
      <c r="C367" s="9" t="s">
        <v>47</v>
      </c>
      <c r="D367" s="10">
        <v>80.03</v>
      </c>
      <c r="E367" s="14">
        <v>16.170000000000002</v>
      </c>
      <c r="F367" s="14"/>
      <c r="G367" s="14">
        <f t="shared" ref="G367:G372" si="190">TRUNC(E367*0.2693,2)</f>
        <v>4.3499999999999996</v>
      </c>
      <c r="H367" s="15"/>
      <c r="I367" s="14">
        <f t="shared" ref="I367:I372" si="191">H367+G367+E367</f>
        <v>20.520000000000003</v>
      </c>
      <c r="J367" s="15">
        <f t="shared" ref="J367:J372" si="192">TRUNC(I367*D367,2)</f>
        <v>1642.21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51" x14ac:dyDescent="0.25">
      <c r="A368" s="8" t="s">
        <v>703</v>
      </c>
      <c r="B368" s="8" t="s">
        <v>704</v>
      </c>
      <c r="C368" s="9" t="s">
        <v>47</v>
      </c>
      <c r="D368" s="10">
        <v>102.46</v>
      </c>
      <c r="E368" s="14">
        <v>11.43</v>
      </c>
      <c r="F368" s="15">
        <v>1171.1099999999999</v>
      </c>
      <c r="G368" s="14">
        <f t="shared" si="190"/>
        <v>3.07</v>
      </c>
      <c r="H368" s="15"/>
      <c r="I368" s="14">
        <f t="shared" si="191"/>
        <v>14.5</v>
      </c>
      <c r="J368" s="15">
        <f t="shared" si="192"/>
        <v>1485.67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51" x14ac:dyDescent="0.25">
      <c r="A369" s="8" t="s">
        <v>705</v>
      </c>
      <c r="B369" s="8" t="s">
        <v>706</v>
      </c>
      <c r="C369" s="9" t="s">
        <v>47</v>
      </c>
      <c r="D369" s="10">
        <v>3.49</v>
      </c>
      <c r="E369" s="14">
        <v>10.52</v>
      </c>
      <c r="F369" s="15">
        <v>36.71</v>
      </c>
      <c r="G369" s="14">
        <f t="shared" si="190"/>
        <v>2.83</v>
      </c>
      <c r="H369" s="15"/>
      <c r="I369" s="14">
        <f t="shared" si="191"/>
        <v>13.35</v>
      </c>
      <c r="J369" s="15">
        <f t="shared" si="192"/>
        <v>46.59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51" x14ac:dyDescent="0.25">
      <c r="A370" s="8" t="s">
        <v>707</v>
      </c>
      <c r="B370" s="8" t="s">
        <v>708</v>
      </c>
      <c r="C370" s="9" t="s">
        <v>47</v>
      </c>
      <c r="D370" s="10">
        <v>103.46</v>
      </c>
      <c r="E370" s="14">
        <v>12.11</v>
      </c>
      <c r="F370" s="15">
        <v>1252.9000000000001</v>
      </c>
      <c r="G370" s="14">
        <f t="shared" si="190"/>
        <v>3.26</v>
      </c>
      <c r="H370" s="15"/>
      <c r="I370" s="14">
        <f t="shared" si="191"/>
        <v>15.37</v>
      </c>
      <c r="J370" s="15">
        <f t="shared" si="192"/>
        <v>1590.18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51" x14ac:dyDescent="0.25">
      <c r="A371" s="8" t="s">
        <v>709</v>
      </c>
      <c r="B371" s="8" t="s">
        <v>710</v>
      </c>
      <c r="C371" s="9" t="s">
        <v>47</v>
      </c>
      <c r="D371" s="10">
        <v>1.7</v>
      </c>
      <c r="E371" s="14">
        <v>19.89</v>
      </c>
      <c r="F371" s="15">
        <v>33.81</v>
      </c>
      <c r="G371" s="14">
        <f t="shared" si="190"/>
        <v>5.35</v>
      </c>
      <c r="H371" s="15"/>
      <c r="I371" s="14">
        <f t="shared" si="191"/>
        <v>25.240000000000002</v>
      </c>
      <c r="J371" s="15">
        <f t="shared" si="192"/>
        <v>42.9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51" x14ac:dyDescent="0.25">
      <c r="A372" s="8" t="s">
        <v>711</v>
      </c>
      <c r="B372" s="8" t="s">
        <v>712</v>
      </c>
      <c r="C372" s="9" t="s">
        <v>47</v>
      </c>
      <c r="D372" s="10">
        <v>37.520000000000003</v>
      </c>
      <c r="E372" s="14">
        <v>32.82</v>
      </c>
      <c r="F372" s="15">
        <v>1231.4000000000001</v>
      </c>
      <c r="G372" s="14">
        <f t="shared" si="190"/>
        <v>8.83</v>
      </c>
      <c r="H372" s="15"/>
      <c r="I372" s="14">
        <f t="shared" si="191"/>
        <v>41.65</v>
      </c>
      <c r="J372" s="15">
        <f t="shared" si="192"/>
        <v>1562.7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x14ac:dyDescent="0.25">
      <c r="A373" s="6" t="s">
        <v>713</v>
      </c>
      <c r="B373" s="83" t="s">
        <v>714</v>
      </c>
      <c r="C373" s="84"/>
      <c r="D373" s="84"/>
      <c r="E373" s="84"/>
      <c r="F373" s="84"/>
      <c r="G373" s="84"/>
      <c r="H373" s="84"/>
      <c r="I373" s="84"/>
      <c r="J373" s="84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63.75" x14ac:dyDescent="0.25">
      <c r="A374" s="8" t="s">
        <v>715</v>
      </c>
      <c r="B374" s="8" t="s">
        <v>716</v>
      </c>
      <c r="C374" s="9" t="s">
        <v>13</v>
      </c>
      <c r="D374" s="10">
        <v>20</v>
      </c>
      <c r="E374" s="14">
        <v>5.04</v>
      </c>
      <c r="F374" s="14"/>
      <c r="G374" s="14">
        <f t="shared" ref="G374:G382" si="193">TRUNC(E374*0.2693,2)</f>
        <v>1.35</v>
      </c>
      <c r="H374" s="15"/>
      <c r="I374" s="14">
        <f t="shared" ref="I374:I382" si="194">H374+G374+E374</f>
        <v>6.3900000000000006</v>
      </c>
      <c r="J374" s="15">
        <f t="shared" ref="J374:J382" si="195">TRUNC(I374*D374,2)</f>
        <v>127.8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63.75" x14ac:dyDescent="0.25">
      <c r="A375" s="8" t="s">
        <v>717</v>
      </c>
      <c r="B375" s="8" t="s">
        <v>718</v>
      </c>
      <c r="C375" s="9" t="s">
        <v>13</v>
      </c>
      <c r="D375" s="10">
        <v>3</v>
      </c>
      <c r="E375" s="14">
        <v>4.9800000000000004</v>
      </c>
      <c r="F375" s="15">
        <v>14.94</v>
      </c>
      <c r="G375" s="14">
        <f t="shared" si="193"/>
        <v>1.34</v>
      </c>
      <c r="H375" s="15"/>
      <c r="I375" s="14">
        <f t="shared" si="194"/>
        <v>6.32</v>
      </c>
      <c r="J375" s="15">
        <f t="shared" si="195"/>
        <v>18.96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63.75" x14ac:dyDescent="0.25">
      <c r="A376" s="8" t="s">
        <v>719</v>
      </c>
      <c r="B376" s="8" t="s">
        <v>720</v>
      </c>
      <c r="C376" s="9" t="s">
        <v>13</v>
      </c>
      <c r="D376" s="10">
        <v>2</v>
      </c>
      <c r="E376" s="14">
        <v>6.07</v>
      </c>
      <c r="F376" s="15">
        <v>12.14</v>
      </c>
      <c r="G376" s="14">
        <f t="shared" si="193"/>
        <v>1.63</v>
      </c>
      <c r="H376" s="15"/>
      <c r="I376" s="14">
        <f t="shared" si="194"/>
        <v>7.7</v>
      </c>
      <c r="J376" s="15">
        <f t="shared" si="195"/>
        <v>15.4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63.75" x14ac:dyDescent="0.25">
      <c r="A377" s="8" t="s">
        <v>721</v>
      </c>
      <c r="B377" s="8" t="s">
        <v>722</v>
      </c>
      <c r="C377" s="9" t="s">
        <v>13</v>
      </c>
      <c r="D377" s="10">
        <v>40</v>
      </c>
      <c r="E377" s="14">
        <v>7.99</v>
      </c>
      <c r="F377" s="15">
        <v>319.60000000000002</v>
      </c>
      <c r="G377" s="14">
        <f t="shared" si="193"/>
        <v>2.15</v>
      </c>
      <c r="H377" s="15"/>
      <c r="I377" s="14">
        <f t="shared" si="194"/>
        <v>10.14</v>
      </c>
      <c r="J377" s="15">
        <f t="shared" si="195"/>
        <v>405.6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63.75" x14ac:dyDescent="0.25">
      <c r="A378" s="8" t="s">
        <v>723</v>
      </c>
      <c r="B378" s="8" t="s">
        <v>724</v>
      </c>
      <c r="C378" s="9" t="s">
        <v>13</v>
      </c>
      <c r="D378" s="10">
        <v>2</v>
      </c>
      <c r="E378" s="14">
        <v>21.64</v>
      </c>
      <c r="F378" s="15">
        <v>43.28</v>
      </c>
      <c r="G378" s="14">
        <f t="shared" si="193"/>
        <v>5.82</v>
      </c>
      <c r="H378" s="15"/>
      <c r="I378" s="14">
        <f t="shared" si="194"/>
        <v>27.46</v>
      </c>
      <c r="J378" s="15">
        <f t="shared" si="195"/>
        <v>54.92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76.5" x14ac:dyDescent="0.25">
      <c r="A379" s="8" t="s">
        <v>725</v>
      </c>
      <c r="B379" s="8" t="s">
        <v>726</v>
      </c>
      <c r="C379" s="9" t="s">
        <v>13</v>
      </c>
      <c r="D379" s="10">
        <v>1</v>
      </c>
      <c r="E379" s="14">
        <v>17.04</v>
      </c>
      <c r="F379" s="15">
        <v>17.04</v>
      </c>
      <c r="G379" s="14">
        <f t="shared" si="193"/>
        <v>4.58</v>
      </c>
      <c r="H379" s="15"/>
      <c r="I379" s="14">
        <f t="shared" si="194"/>
        <v>21.619999999999997</v>
      </c>
      <c r="J379" s="15">
        <f t="shared" si="195"/>
        <v>21.62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89.25" x14ac:dyDescent="0.25">
      <c r="A380" s="8" t="s">
        <v>727</v>
      </c>
      <c r="B380" s="8" t="s">
        <v>728</v>
      </c>
      <c r="C380" s="9" t="s">
        <v>13</v>
      </c>
      <c r="D380" s="10">
        <v>2</v>
      </c>
      <c r="E380" s="14">
        <v>20.83</v>
      </c>
      <c r="F380" s="15">
        <v>41.66</v>
      </c>
      <c r="G380" s="14">
        <f t="shared" si="193"/>
        <v>5.6</v>
      </c>
      <c r="H380" s="15"/>
      <c r="I380" s="14">
        <f t="shared" si="194"/>
        <v>26.43</v>
      </c>
      <c r="J380" s="15">
        <f t="shared" si="195"/>
        <v>52.86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89.25" x14ac:dyDescent="0.25">
      <c r="A381" s="8" t="s">
        <v>729</v>
      </c>
      <c r="B381" s="8" t="s">
        <v>730</v>
      </c>
      <c r="C381" s="9" t="s">
        <v>13</v>
      </c>
      <c r="D381" s="10">
        <v>2</v>
      </c>
      <c r="E381" s="14">
        <v>30.24</v>
      </c>
      <c r="F381" s="15">
        <v>60.48</v>
      </c>
      <c r="G381" s="14">
        <f t="shared" si="193"/>
        <v>8.14</v>
      </c>
      <c r="H381" s="15"/>
      <c r="I381" s="14">
        <f t="shared" si="194"/>
        <v>38.379999999999995</v>
      </c>
      <c r="J381" s="15">
        <f t="shared" si="195"/>
        <v>76.760000000000005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76.5" x14ac:dyDescent="0.25">
      <c r="A382" s="8" t="s">
        <v>731</v>
      </c>
      <c r="B382" s="8" t="s">
        <v>732</v>
      </c>
      <c r="C382" s="9" t="s">
        <v>13</v>
      </c>
      <c r="D382" s="10">
        <v>2</v>
      </c>
      <c r="E382" s="14">
        <v>148.13</v>
      </c>
      <c r="F382" s="15">
        <v>296.26</v>
      </c>
      <c r="G382" s="14">
        <f t="shared" si="193"/>
        <v>39.89</v>
      </c>
      <c r="H382" s="15"/>
      <c r="I382" s="14">
        <f t="shared" si="194"/>
        <v>188.01999999999998</v>
      </c>
      <c r="J382" s="15">
        <f t="shared" si="195"/>
        <v>376.04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x14ac:dyDescent="0.25">
      <c r="A383" s="6" t="s">
        <v>733</v>
      </c>
      <c r="B383" s="83" t="s">
        <v>734</v>
      </c>
      <c r="C383" s="84"/>
      <c r="D383" s="84"/>
      <c r="E383" s="84"/>
      <c r="F383" s="84"/>
      <c r="G383" s="84"/>
      <c r="H383" s="84"/>
      <c r="I383" s="84"/>
      <c r="J383" s="84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51" x14ac:dyDescent="0.25">
      <c r="A384" s="8" t="s">
        <v>735</v>
      </c>
      <c r="B384" s="8" t="s">
        <v>736</v>
      </c>
      <c r="C384" s="9" t="s">
        <v>13</v>
      </c>
      <c r="D384" s="10">
        <v>11</v>
      </c>
      <c r="E384" s="14">
        <v>8.4700000000000006</v>
      </c>
      <c r="F384" s="15">
        <v>93.17</v>
      </c>
      <c r="G384" s="14">
        <f t="shared" ref="G384:G386" si="196">TRUNC(E384*0.2693,2)</f>
        <v>2.2799999999999998</v>
      </c>
      <c r="H384" s="15"/>
      <c r="I384" s="14">
        <f t="shared" ref="I384:I386" si="197">H384+G384+E384</f>
        <v>10.75</v>
      </c>
      <c r="J384" s="15">
        <f t="shared" ref="J384:J386" si="198">TRUNC(I384*D384,2)</f>
        <v>118.25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51" x14ac:dyDescent="0.25">
      <c r="A385" s="8" t="s">
        <v>737</v>
      </c>
      <c r="B385" s="8" t="s">
        <v>738</v>
      </c>
      <c r="C385" s="9" t="s">
        <v>13</v>
      </c>
      <c r="D385" s="10">
        <v>1</v>
      </c>
      <c r="E385" s="14">
        <v>9.31</v>
      </c>
      <c r="F385" s="15">
        <v>9.31</v>
      </c>
      <c r="G385" s="14">
        <f t="shared" si="196"/>
        <v>2.5</v>
      </c>
      <c r="H385" s="15"/>
      <c r="I385" s="14">
        <f t="shared" si="197"/>
        <v>11.81</v>
      </c>
      <c r="J385" s="15">
        <f t="shared" si="198"/>
        <v>11.81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51" x14ac:dyDescent="0.25">
      <c r="A386" s="8" t="s">
        <v>739</v>
      </c>
      <c r="B386" s="8" t="s">
        <v>740</v>
      </c>
      <c r="C386" s="9" t="s">
        <v>13</v>
      </c>
      <c r="D386" s="10">
        <v>2</v>
      </c>
      <c r="E386" s="14">
        <v>17.920000000000002</v>
      </c>
      <c r="F386" s="15">
        <v>35.840000000000003</v>
      </c>
      <c r="G386" s="14">
        <f t="shared" si="196"/>
        <v>4.82</v>
      </c>
      <c r="H386" s="15"/>
      <c r="I386" s="14">
        <f t="shared" si="197"/>
        <v>22.740000000000002</v>
      </c>
      <c r="J386" s="15">
        <f t="shared" si="198"/>
        <v>45.48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x14ac:dyDescent="0.25">
      <c r="A387" s="6" t="s">
        <v>741</v>
      </c>
      <c r="B387" s="83" t="s">
        <v>742</v>
      </c>
      <c r="C387" s="84"/>
      <c r="D387" s="84"/>
      <c r="E387" s="84"/>
      <c r="F387" s="84"/>
      <c r="G387" s="84"/>
      <c r="H387" s="84"/>
      <c r="I387" s="84"/>
      <c r="J387" s="84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51" x14ac:dyDescent="0.25">
      <c r="A388" s="8" t="s">
        <v>743</v>
      </c>
      <c r="B388" s="8" t="s">
        <v>744</v>
      </c>
      <c r="C388" s="9" t="s">
        <v>13</v>
      </c>
      <c r="D388" s="10">
        <v>34</v>
      </c>
      <c r="E388" s="14">
        <v>6.69</v>
      </c>
      <c r="F388" s="14"/>
      <c r="G388" s="14">
        <f t="shared" ref="G388:G397" si="199">TRUNC(E388*0.2693,2)</f>
        <v>1.8</v>
      </c>
      <c r="H388" s="15"/>
      <c r="I388" s="14">
        <f t="shared" ref="I388:I397" si="200">H388+G388+E388</f>
        <v>8.49</v>
      </c>
      <c r="J388" s="15">
        <f t="shared" ref="J388:J397" si="201">TRUNC(I388*D388,2)</f>
        <v>288.66000000000003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63.75" x14ac:dyDescent="0.25">
      <c r="A389" s="8" t="s">
        <v>745</v>
      </c>
      <c r="B389" s="8" t="s">
        <v>746</v>
      </c>
      <c r="C389" s="9" t="s">
        <v>13</v>
      </c>
      <c r="D389" s="10">
        <v>23</v>
      </c>
      <c r="E389" s="14">
        <v>11.58</v>
      </c>
      <c r="F389" s="14"/>
      <c r="G389" s="14">
        <f t="shared" si="199"/>
        <v>3.11</v>
      </c>
      <c r="H389" s="15"/>
      <c r="I389" s="14">
        <f t="shared" si="200"/>
        <v>14.69</v>
      </c>
      <c r="J389" s="15">
        <f t="shared" si="201"/>
        <v>337.87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51" x14ac:dyDescent="0.25">
      <c r="A390" s="8" t="s">
        <v>747</v>
      </c>
      <c r="B390" s="8" t="s">
        <v>748</v>
      </c>
      <c r="C390" s="9" t="s">
        <v>13</v>
      </c>
      <c r="D390" s="10">
        <v>1</v>
      </c>
      <c r="E390" s="14">
        <v>7.83</v>
      </c>
      <c r="F390" s="15">
        <v>7.83</v>
      </c>
      <c r="G390" s="14">
        <f t="shared" si="199"/>
        <v>2.1</v>
      </c>
      <c r="H390" s="15"/>
      <c r="I390" s="14">
        <f t="shared" si="200"/>
        <v>9.93</v>
      </c>
      <c r="J390" s="15">
        <f t="shared" si="201"/>
        <v>9.93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51" x14ac:dyDescent="0.25">
      <c r="A391" s="8" t="s">
        <v>749</v>
      </c>
      <c r="B391" s="8" t="s">
        <v>750</v>
      </c>
      <c r="C391" s="9" t="s">
        <v>13</v>
      </c>
      <c r="D391" s="10">
        <v>6</v>
      </c>
      <c r="E391" s="14">
        <v>6.52</v>
      </c>
      <c r="F391" s="15">
        <v>39.119999999999997</v>
      </c>
      <c r="G391" s="14">
        <f t="shared" si="199"/>
        <v>1.75</v>
      </c>
      <c r="H391" s="15"/>
      <c r="I391" s="14">
        <f t="shared" si="200"/>
        <v>8.27</v>
      </c>
      <c r="J391" s="15">
        <f t="shared" si="201"/>
        <v>49.62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51" x14ac:dyDescent="0.25">
      <c r="A392" s="8" t="s">
        <v>751</v>
      </c>
      <c r="B392" s="8" t="s">
        <v>752</v>
      </c>
      <c r="C392" s="9" t="s">
        <v>13</v>
      </c>
      <c r="D392" s="10">
        <v>2</v>
      </c>
      <c r="E392" s="14">
        <v>8.1300000000000008</v>
      </c>
      <c r="F392" s="15">
        <v>16.260000000000002</v>
      </c>
      <c r="G392" s="14">
        <f t="shared" si="199"/>
        <v>2.1800000000000002</v>
      </c>
      <c r="H392" s="15"/>
      <c r="I392" s="14">
        <f t="shared" si="200"/>
        <v>10.31</v>
      </c>
      <c r="J392" s="15">
        <f t="shared" si="201"/>
        <v>20.62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51" x14ac:dyDescent="0.25">
      <c r="A393" s="8" t="s">
        <v>753</v>
      </c>
      <c r="B393" s="8" t="s">
        <v>754</v>
      </c>
      <c r="C393" s="9" t="s">
        <v>13</v>
      </c>
      <c r="D393" s="10">
        <v>6</v>
      </c>
      <c r="E393" s="14">
        <v>8.42</v>
      </c>
      <c r="F393" s="15">
        <v>50.52</v>
      </c>
      <c r="G393" s="14">
        <f t="shared" si="199"/>
        <v>2.2599999999999998</v>
      </c>
      <c r="H393" s="15"/>
      <c r="I393" s="14">
        <f t="shared" si="200"/>
        <v>10.68</v>
      </c>
      <c r="J393" s="15">
        <f t="shared" si="201"/>
        <v>64.08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51" x14ac:dyDescent="0.25">
      <c r="A394" s="8" t="s">
        <v>755</v>
      </c>
      <c r="B394" s="8" t="s">
        <v>756</v>
      </c>
      <c r="C394" s="9" t="s">
        <v>13</v>
      </c>
      <c r="D394" s="10">
        <v>54</v>
      </c>
      <c r="E394" s="14">
        <v>10.15</v>
      </c>
      <c r="F394" s="15">
        <v>548.1</v>
      </c>
      <c r="G394" s="14">
        <f t="shared" si="199"/>
        <v>2.73</v>
      </c>
      <c r="H394" s="15"/>
      <c r="I394" s="14">
        <f t="shared" si="200"/>
        <v>12.88</v>
      </c>
      <c r="J394" s="15">
        <f t="shared" si="201"/>
        <v>695.52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51" x14ac:dyDescent="0.25">
      <c r="A395" s="8" t="s">
        <v>757</v>
      </c>
      <c r="B395" s="8" t="s">
        <v>758</v>
      </c>
      <c r="C395" s="9" t="s">
        <v>13</v>
      </c>
      <c r="D395" s="10">
        <v>1</v>
      </c>
      <c r="E395" s="14">
        <v>25.69</v>
      </c>
      <c r="F395" s="15">
        <v>25.69</v>
      </c>
      <c r="G395" s="14">
        <f t="shared" si="199"/>
        <v>6.91</v>
      </c>
      <c r="H395" s="15"/>
      <c r="I395" s="14">
        <f t="shared" si="200"/>
        <v>32.6</v>
      </c>
      <c r="J395" s="15">
        <f t="shared" si="201"/>
        <v>32.6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51" x14ac:dyDescent="0.25">
      <c r="A396" s="8" t="s">
        <v>759</v>
      </c>
      <c r="B396" s="8" t="s">
        <v>760</v>
      </c>
      <c r="C396" s="9" t="s">
        <v>13</v>
      </c>
      <c r="D396" s="10">
        <v>3</v>
      </c>
      <c r="E396" s="14">
        <v>79.099999999999994</v>
      </c>
      <c r="F396" s="15">
        <v>237.3</v>
      </c>
      <c r="G396" s="14">
        <f t="shared" si="199"/>
        <v>21.3</v>
      </c>
      <c r="H396" s="15"/>
      <c r="I396" s="14">
        <f t="shared" si="200"/>
        <v>100.39999999999999</v>
      </c>
      <c r="J396" s="15">
        <f t="shared" si="201"/>
        <v>301.2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63.75" x14ac:dyDescent="0.25">
      <c r="A397" s="8" t="s">
        <v>761</v>
      </c>
      <c r="B397" s="8" t="s">
        <v>762</v>
      </c>
      <c r="C397" s="9" t="s">
        <v>13</v>
      </c>
      <c r="D397" s="10">
        <v>6</v>
      </c>
      <c r="E397" s="14">
        <v>10.73</v>
      </c>
      <c r="F397" s="15">
        <v>64.38</v>
      </c>
      <c r="G397" s="14">
        <f t="shared" si="199"/>
        <v>2.88</v>
      </c>
      <c r="H397" s="15"/>
      <c r="I397" s="14">
        <f t="shared" si="200"/>
        <v>13.61</v>
      </c>
      <c r="J397" s="15">
        <f t="shared" si="201"/>
        <v>81.66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x14ac:dyDescent="0.25">
      <c r="A398" s="6" t="s">
        <v>763</v>
      </c>
      <c r="B398" s="83" t="s">
        <v>764</v>
      </c>
      <c r="C398" s="84"/>
      <c r="D398" s="84"/>
      <c r="E398" s="84"/>
      <c r="F398" s="84"/>
      <c r="G398" s="84"/>
      <c r="H398" s="84"/>
      <c r="I398" s="84"/>
      <c r="J398" s="84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51" x14ac:dyDescent="0.25">
      <c r="A399" s="8" t="s">
        <v>765</v>
      </c>
      <c r="B399" s="8" t="s">
        <v>766</v>
      </c>
      <c r="C399" s="9" t="s">
        <v>13</v>
      </c>
      <c r="D399" s="10">
        <v>5</v>
      </c>
      <c r="E399" s="14">
        <v>4.97</v>
      </c>
      <c r="F399" s="15">
        <v>24.85</v>
      </c>
      <c r="G399" s="14">
        <f t="shared" ref="G399:G404" si="202">TRUNC(E399*0.2693,2)</f>
        <v>1.33</v>
      </c>
      <c r="H399" s="15"/>
      <c r="I399" s="14">
        <f t="shared" ref="I399:I404" si="203">H399+G399+E399</f>
        <v>6.3</v>
      </c>
      <c r="J399" s="15">
        <f t="shared" ref="J399:J404" si="204">TRUNC(I399*D399,2)</f>
        <v>31.5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51" x14ac:dyDescent="0.25">
      <c r="A400" s="8" t="s">
        <v>767</v>
      </c>
      <c r="B400" s="8" t="s">
        <v>768</v>
      </c>
      <c r="C400" s="9" t="s">
        <v>13</v>
      </c>
      <c r="D400" s="10">
        <v>2</v>
      </c>
      <c r="E400" s="14">
        <v>5.05</v>
      </c>
      <c r="F400" s="15">
        <v>10.1</v>
      </c>
      <c r="G400" s="14">
        <f t="shared" si="202"/>
        <v>1.35</v>
      </c>
      <c r="H400" s="15"/>
      <c r="I400" s="14">
        <f t="shared" si="203"/>
        <v>6.4</v>
      </c>
      <c r="J400" s="15">
        <f t="shared" si="204"/>
        <v>12.8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51" x14ac:dyDescent="0.25">
      <c r="A401" s="8" t="s">
        <v>769</v>
      </c>
      <c r="B401" s="8" t="s">
        <v>770</v>
      </c>
      <c r="C401" s="9" t="s">
        <v>13</v>
      </c>
      <c r="D401" s="10">
        <v>1</v>
      </c>
      <c r="E401" s="14">
        <v>4.96</v>
      </c>
      <c r="F401" s="15">
        <v>4.96</v>
      </c>
      <c r="G401" s="14">
        <f t="shared" si="202"/>
        <v>1.33</v>
      </c>
      <c r="H401" s="15"/>
      <c r="I401" s="14">
        <f t="shared" si="203"/>
        <v>6.29</v>
      </c>
      <c r="J401" s="15">
        <f t="shared" si="204"/>
        <v>6.29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51" x14ac:dyDescent="0.25">
      <c r="A402" s="8" t="s">
        <v>771</v>
      </c>
      <c r="B402" s="8" t="s">
        <v>772</v>
      </c>
      <c r="C402" s="9" t="s">
        <v>13</v>
      </c>
      <c r="D402" s="10">
        <v>2</v>
      </c>
      <c r="E402" s="14">
        <v>6.41</v>
      </c>
      <c r="F402" s="15">
        <v>12.82</v>
      </c>
      <c r="G402" s="14">
        <f t="shared" si="202"/>
        <v>1.72</v>
      </c>
      <c r="H402" s="15"/>
      <c r="I402" s="14">
        <f t="shared" si="203"/>
        <v>8.1300000000000008</v>
      </c>
      <c r="J402" s="15">
        <f t="shared" si="204"/>
        <v>16.260000000000002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51" x14ac:dyDescent="0.25">
      <c r="A403" s="8" t="s">
        <v>773</v>
      </c>
      <c r="B403" s="8" t="s">
        <v>774</v>
      </c>
      <c r="C403" s="9" t="s">
        <v>13</v>
      </c>
      <c r="D403" s="10">
        <v>7</v>
      </c>
      <c r="E403" s="14">
        <v>8.1199999999999992</v>
      </c>
      <c r="F403" s="15">
        <v>56.84</v>
      </c>
      <c r="G403" s="14">
        <f t="shared" si="202"/>
        <v>2.1800000000000002</v>
      </c>
      <c r="H403" s="15"/>
      <c r="I403" s="14">
        <f t="shared" si="203"/>
        <v>10.299999999999999</v>
      </c>
      <c r="J403" s="15">
        <f t="shared" si="204"/>
        <v>72.099999999999994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51" x14ac:dyDescent="0.25">
      <c r="A404" s="8" t="s">
        <v>775</v>
      </c>
      <c r="B404" s="8" t="s">
        <v>776</v>
      </c>
      <c r="C404" s="9" t="s">
        <v>13</v>
      </c>
      <c r="D404" s="10">
        <v>2</v>
      </c>
      <c r="E404" s="14">
        <v>14.52</v>
      </c>
      <c r="F404" s="15">
        <v>29.04</v>
      </c>
      <c r="G404" s="14">
        <f t="shared" si="202"/>
        <v>3.91</v>
      </c>
      <c r="H404" s="15"/>
      <c r="I404" s="14">
        <f t="shared" si="203"/>
        <v>18.43</v>
      </c>
      <c r="J404" s="15">
        <f t="shared" si="204"/>
        <v>36.86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x14ac:dyDescent="0.25">
      <c r="A405" s="6" t="s">
        <v>777</v>
      </c>
      <c r="B405" s="83" t="s">
        <v>778</v>
      </c>
      <c r="C405" s="84"/>
      <c r="D405" s="84"/>
      <c r="E405" s="84"/>
      <c r="F405" s="84"/>
      <c r="G405" s="84"/>
      <c r="H405" s="84"/>
      <c r="I405" s="84"/>
      <c r="J405" s="84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51" x14ac:dyDescent="0.25">
      <c r="A406" s="8" t="s">
        <v>779</v>
      </c>
      <c r="B406" s="8" t="s">
        <v>780</v>
      </c>
      <c r="C406" s="9" t="s">
        <v>13</v>
      </c>
      <c r="D406" s="10">
        <v>9</v>
      </c>
      <c r="E406" s="14">
        <v>9.31</v>
      </c>
      <c r="F406" s="14"/>
      <c r="G406" s="14">
        <f t="shared" ref="G406:G416" si="205">TRUNC(E406*0.2693,2)</f>
        <v>2.5</v>
      </c>
      <c r="H406" s="15"/>
      <c r="I406" s="14">
        <f t="shared" ref="I406:I416" si="206">H406+G406+E406</f>
        <v>11.81</v>
      </c>
      <c r="J406" s="15">
        <f t="shared" ref="J406:J416" si="207">TRUNC(I406*D406,2)</f>
        <v>106.29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63.75" x14ac:dyDescent="0.25">
      <c r="A407" s="8" t="s">
        <v>781</v>
      </c>
      <c r="B407" s="8" t="s">
        <v>782</v>
      </c>
      <c r="C407" s="9" t="s">
        <v>13</v>
      </c>
      <c r="D407" s="10">
        <v>8</v>
      </c>
      <c r="E407" s="14">
        <v>14.99</v>
      </c>
      <c r="F407" s="15">
        <v>119.92</v>
      </c>
      <c r="G407" s="14">
        <f t="shared" si="205"/>
        <v>4.03</v>
      </c>
      <c r="H407" s="15"/>
      <c r="I407" s="14">
        <f t="shared" si="206"/>
        <v>19.02</v>
      </c>
      <c r="J407" s="15">
        <f t="shared" si="207"/>
        <v>152.16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51" x14ac:dyDescent="0.25">
      <c r="A408" s="8" t="s">
        <v>783</v>
      </c>
      <c r="B408" s="8" t="s">
        <v>784</v>
      </c>
      <c r="C408" s="9" t="s">
        <v>13</v>
      </c>
      <c r="D408" s="10">
        <v>1</v>
      </c>
      <c r="E408" s="14">
        <v>9.84</v>
      </c>
      <c r="F408" s="15">
        <v>9.84</v>
      </c>
      <c r="G408" s="14">
        <f t="shared" si="205"/>
        <v>2.64</v>
      </c>
      <c r="H408" s="15"/>
      <c r="I408" s="14">
        <f t="shared" si="206"/>
        <v>12.48</v>
      </c>
      <c r="J408" s="15">
        <f t="shared" si="207"/>
        <v>12.48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38.25" x14ac:dyDescent="0.25">
      <c r="A409" s="8" t="s">
        <v>785</v>
      </c>
      <c r="B409" s="8" t="s">
        <v>786</v>
      </c>
      <c r="C409" s="9" t="s">
        <v>13</v>
      </c>
      <c r="D409" s="10">
        <v>1</v>
      </c>
      <c r="E409" s="14">
        <v>13.08</v>
      </c>
      <c r="F409" s="15">
        <v>13.08</v>
      </c>
      <c r="G409" s="14">
        <f t="shared" si="205"/>
        <v>3.52</v>
      </c>
      <c r="H409" s="15"/>
      <c r="I409" s="14">
        <f t="shared" si="206"/>
        <v>16.600000000000001</v>
      </c>
      <c r="J409" s="15">
        <f t="shared" si="207"/>
        <v>16.600000000000001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38.25" x14ac:dyDescent="0.25">
      <c r="A410" s="8" t="s">
        <v>787</v>
      </c>
      <c r="B410" s="8" t="s">
        <v>788</v>
      </c>
      <c r="C410" s="9" t="s">
        <v>13</v>
      </c>
      <c r="D410" s="10">
        <v>19</v>
      </c>
      <c r="E410" s="14">
        <v>15.81</v>
      </c>
      <c r="F410" s="15">
        <v>300.39</v>
      </c>
      <c r="G410" s="14">
        <f t="shared" si="205"/>
        <v>4.25</v>
      </c>
      <c r="H410" s="15"/>
      <c r="I410" s="14">
        <f t="shared" si="206"/>
        <v>20.060000000000002</v>
      </c>
      <c r="J410" s="15">
        <f t="shared" si="207"/>
        <v>381.14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51" x14ac:dyDescent="0.25">
      <c r="A411" s="8" t="s">
        <v>789</v>
      </c>
      <c r="B411" s="8" t="s">
        <v>790</v>
      </c>
      <c r="C411" s="9" t="s">
        <v>13</v>
      </c>
      <c r="D411" s="10">
        <v>8</v>
      </c>
      <c r="E411" s="14">
        <v>14.93</v>
      </c>
      <c r="F411" s="15">
        <v>119.44</v>
      </c>
      <c r="G411" s="14">
        <f t="shared" si="205"/>
        <v>4.0199999999999996</v>
      </c>
      <c r="H411" s="15"/>
      <c r="I411" s="14">
        <f t="shared" si="206"/>
        <v>18.95</v>
      </c>
      <c r="J411" s="15">
        <f t="shared" si="207"/>
        <v>151.6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38.25" x14ac:dyDescent="0.25">
      <c r="A412" s="8" t="s">
        <v>791</v>
      </c>
      <c r="B412" s="8" t="s">
        <v>792</v>
      </c>
      <c r="C412" s="9" t="s">
        <v>13</v>
      </c>
      <c r="D412" s="10">
        <v>1</v>
      </c>
      <c r="E412" s="14">
        <v>32.880000000000003</v>
      </c>
      <c r="F412" s="15">
        <v>32.880000000000003</v>
      </c>
      <c r="G412" s="14">
        <f t="shared" si="205"/>
        <v>8.85</v>
      </c>
      <c r="H412" s="15"/>
      <c r="I412" s="14">
        <f t="shared" si="206"/>
        <v>41.730000000000004</v>
      </c>
      <c r="J412" s="15">
        <f t="shared" si="207"/>
        <v>41.73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38.25" x14ac:dyDescent="0.25">
      <c r="A413" s="8" t="s">
        <v>793</v>
      </c>
      <c r="B413" s="8" t="s">
        <v>794</v>
      </c>
      <c r="C413" s="9" t="s">
        <v>13</v>
      </c>
      <c r="D413" s="10">
        <v>2</v>
      </c>
      <c r="E413" s="14">
        <v>59.93</v>
      </c>
      <c r="F413" s="15">
        <v>119.86</v>
      </c>
      <c r="G413" s="14">
        <f t="shared" si="205"/>
        <v>16.13</v>
      </c>
      <c r="H413" s="15"/>
      <c r="I413" s="14">
        <f t="shared" si="206"/>
        <v>76.06</v>
      </c>
      <c r="J413" s="15">
        <f t="shared" si="207"/>
        <v>152.12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38.25" x14ac:dyDescent="0.25">
      <c r="A414" s="8" t="s">
        <v>795</v>
      </c>
      <c r="B414" s="8" t="s">
        <v>796</v>
      </c>
      <c r="C414" s="9" t="s">
        <v>13</v>
      </c>
      <c r="D414" s="10">
        <v>1</v>
      </c>
      <c r="E414" s="14">
        <v>75.010000000000005</v>
      </c>
      <c r="F414" s="15">
        <v>75.010000000000005</v>
      </c>
      <c r="G414" s="14">
        <f t="shared" si="205"/>
        <v>20.2</v>
      </c>
      <c r="H414" s="15"/>
      <c r="I414" s="14">
        <f t="shared" si="206"/>
        <v>95.210000000000008</v>
      </c>
      <c r="J414" s="15">
        <f t="shared" si="207"/>
        <v>95.21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51" x14ac:dyDescent="0.25">
      <c r="A415" s="8" t="s">
        <v>797</v>
      </c>
      <c r="B415" s="8" t="s">
        <v>798</v>
      </c>
      <c r="C415" s="9" t="s">
        <v>13</v>
      </c>
      <c r="D415" s="10">
        <v>5</v>
      </c>
      <c r="E415" s="14">
        <v>51.97</v>
      </c>
      <c r="F415" s="15">
        <v>259.85000000000002</v>
      </c>
      <c r="G415" s="14">
        <f t="shared" si="205"/>
        <v>13.99</v>
      </c>
      <c r="H415" s="15"/>
      <c r="I415" s="14">
        <f t="shared" si="206"/>
        <v>65.959999999999994</v>
      </c>
      <c r="J415" s="15">
        <f t="shared" si="207"/>
        <v>329.8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63.75" x14ac:dyDescent="0.25">
      <c r="A416" s="8" t="s">
        <v>799</v>
      </c>
      <c r="B416" s="8" t="s">
        <v>800</v>
      </c>
      <c r="C416" s="9" t="s">
        <v>13</v>
      </c>
      <c r="D416" s="10">
        <v>6</v>
      </c>
      <c r="E416" s="14">
        <v>16.64</v>
      </c>
      <c r="F416" s="15">
        <v>99.84</v>
      </c>
      <c r="G416" s="14">
        <f t="shared" si="205"/>
        <v>4.4800000000000004</v>
      </c>
      <c r="H416" s="15"/>
      <c r="I416" s="14">
        <f t="shared" si="206"/>
        <v>21.12</v>
      </c>
      <c r="J416" s="15">
        <f t="shared" si="207"/>
        <v>126.72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x14ac:dyDescent="0.25">
      <c r="A417" s="6" t="s">
        <v>801</v>
      </c>
      <c r="B417" s="83" t="s">
        <v>802</v>
      </c>
      <c r="C417" s="84"/>
      <c r="D417" s="84"/>
      <c r="E417" s="84"/>
      <c r="F417" s="84"/>
      <c r="G417" s="84"/>
      <c r="H417" s="84"/>
      <c r="I417" s="84"/>
      <c r="J417" s="84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63.75" x14ac:dyDescent="0.25">
      <c r="A418" s="8" t="s">
        <v>803</v>
      </c>
      <c r="B418" s="8" t="s">
        <v>804</v>
      </c>
      <c r="C418" s="9" t="s">
        <v>13</v>
      </c>
      <c r="D418" s="10">
        <v>7</v>
      </c>
      <c r="E418" s="14">
        <v>81.08</v>
      </c>
      <c r="F418" s="15">
        <v>567.55999999999995</v>
      </c>
      <c r="G418" s="14">
        <f t="shared" ref="G418:G427" si="208">TRUNC(E418*0.2693,2)</f>
        <v>21.83</v>
      </c>
      <c r="H418" s="15"/>
      <c r="I418" s="14">
        <f t="shared" ref="I418:I427" si="209">H418+G418+E418</f>
        <v>102.91</v>
      </c>
      <c r="J418" s="15">
        <f t="shared" ref="J418:J427" si="210">TRUNC(I418*D418,2)</f>
        <v>720.37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76.5" x14ac:dyDescent="0.25">
      <c r="A419" s="8" t="s">
        <v>805</v>
      </c>
      <c r="B419" s="8" t="s">
        <v>806</v>
      </c>
      <c r="C419" s="9" t="s">
        <v>13</v>
      </c>
      <c r="D419" s="10">
        <v>1</v>
      </c>
      <c r="E419" s="14">
        <v>73.650000000000006</v>
      </c>
      <c r="F419" s="15">
        <v>73.650000000000006</v>
      </c>
      <c r="G419" s="14">
        <f t="shared" si="208"/>
        <v>19.829999999999998</v>
      </c>
      <c r="H419" s="15"/>
      <c r="I419" s="14">
        <f t="shared" si="209"/>
        <v>93.48</v>
      </c>
      <c r="J419" s="15">
        <f t="shared" si="210"/>
        <v>93.48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76.5" x14ac:dyDescent="0.25">
      <c r="A420" s="8" t="s">
        <v>807</v>
      </c>
      <c r="B420" s="8" t="s">
        <v>808</v>
      </c>
      <c r="C420" s="9" t="s">
        <v>13</v>
      </c>
      <c r="D420" s="10">
        <v>1</v>
      </c>
      <c r="E420" s="14">
        <v>91.04</v>
      </c>
      <c r="F420" s="15">
        <v>91.04</v>
      </c>
      <c r="G420" s="14">
        <f t="shared" si="208"/>
        <v>24.51</v>
      </c>
      <c r="H420" s="15"/>
      <c r="I420" s="14">
        <f t="shared" si="209"/>
        <v>115.55000000000001</v>
      </c>
      <c r="J420" s="15">
        <f t="shared" si="210"/>
        <v>115.55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76.5" x14ac:dyDescent="0.25">
      <c r="A421" s="8" t="s">
        <v>809</v>
      </c>
      <c r="B421" s="8" t="s">
        <v>810</v>
      </c>
      <c r="C421" s="9" t="s">
        <v>13</v>
      </c>
      <c r="D421" s="10">
        <v>1</v>
      </c>
      <c r="E421" s="14">
        <v>107.58</v>
      </c>
      <c r="F421" s="15">
        <v>107.58</v>
      </c>
      <c r="G421" s="14">
        <f t="shared" si="208"/>
        <v>28.97</v>
      </c>
      <c r="H421" s="15"/>
      <c r="I421" s="14">
        <f t="shared" si="209"/>
        <v>136.55000000000001</v>
      </c>
      <c r="J421" s="15">
        <f t="shared" si="210"/>
        <v>136.55000000000001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76.5" x14ac:dyDescent="0.25">
      <c r="A422" s="8" t="s">
        <v>811</v>
      </c>
      <c r="B422" s="8" t="s">
        <v>812</v>
      </c>
      <c r="C422" s="9" t="s">
        <v>13</v>
      </c>
      <c r="D422" s="10">
        <v>1</v>
      </c>
      <c r="E422" s="14">
        <v>259.07</v>
      </c>
      <c r="F422" s="15">
        <v>259.07</v>
      </c>
      <c r="G422" s="14">
        <f t="shared" si="208"/>
        <v>69.760000000000005</v>
      </c>
      <c r="H422" s="15"/>
      <c r="I422" s="14">
        <f t="shared" si="209"/>
        <v>328.83</v>
      </c>
      <c r="J422" s="15">
        <f t="shared" si="210"/>
        <v>328.83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89.25" x14ac:dyDescent="0.25">
      <c r="A423" s="8" t="s">
        <v>813</v>
      </c>
      <c r="B423" s="8" t="s">
        <v>814</v>
      </c>
      <c r="C423" s="9" t="s">
        <v>13</v>
      </c>
      <c r="D423" s="10">
        <v>13</v>
      </c>
      <c r="E423" s="14">
        <v>155.24</v>
      </c>
      <c r="F423" s="15">
        <v>2018.12</v>
      </c>
      <c r="G423" s="14">
        <f t="shared" si="208"/>
        <v>41.8</v>
      </c>
      <c r="H423" s="15"/>
      <c r="I423" s="14">
        <f t="shared" si="209"/>
        <v>197.04000000000002</v>
      </c>
      <c r="J423" s="15">
        <f t="shared" si="210"/>
        <v>2561.52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38.25" x14ac:dyDescent="0.25">
      <c r="A424" s="8" t="s">
        <v>815</v>
      </c>
      <c r="B424" s="8" t="s">
        <v>816</v>
      </c>
      <c r="C424" s="9" t="s">
        <v>13</v>
      </c>
      <c r="D424" s="10">
        <v>1</v>
      </c>
      <c r="E424" s="14">
        <v>67.55</v>
      </c>
      <c r="F424" s="15">
        <v>67.55</v>
      </c>
      <c r="G424" s="14">
        <f t="shared" si="208"/>
        <v>18.190000000000001</v>
      </c>
      <c r="H424" s="15"/>
      <c r="I424" s="14">
        <f t="shared" si="209"/>
        <v>85.74</v>
      </c>
      <c r="J424" s="15">
        <f t="shared" si="210"/>
        <v>85.74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51" x14ac:dyDescent="0.25">
      <c r="A425" s="8" t="s">
        <v>817</v>
      </c>
      <c r="B425" s="8" t="s">
        <v>818</v>
      </c>
      <c r="C425" s="9" t="s">
        <v>13</v>
      </c>
      <c r="D425" s="10">
        <v>8</v>
      </c>
      <c r="E425" s="14">
        <v>214.44</v>
      </c>
      <c r="F425" s="15">
        <v>1715.52</v>
      </c>
      <c r="G425" s="14">
        <f t="shared" si="208"/>
        <v>57.74</v>
      </c>
      <c r="H425" s="15"/>
      <c r="I425" s="14">
        <f t="shared" si="209"/>
        <v>272.18</v>
      </c>
      <c r="J425" s="15">
        <f t="shared" si="210"/>
        <v>2177.44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25.5" x14ac:dyDescent="0.25">
      <c r="A426" s="8" t="s">
        <v>819</v>
      </c>
      <c r="B426" s="8" t="s">
        <v>820</v>
      </c>
      <c r="C426" s="9" t="s">
        <v>654</v>
      </c>
      <c r="D426" s="10">
        <v>1</v>
      </c>
      <c r="E426" s="14">
        <v>5913.43</v>
      </c>
      <c r="F426" s="15">
        <v>5913.43</v>
      </c>
      <c r="G426" s="14">
        <f t="shared" si="208"/>
        <v>1592.48</v>
      </c>
      <c r="H426" s="15"/>
      <c r="I426" s="14">
        <f t="shared" si="209"/>
        <v>7505.91</v>
      </c>
      <c r="J426" s="15">
        <f t="shared" si="210"/>
        <v>7505.91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25.5" x14ac:dyDescent="0.25">
      <c r="A427" s="8" t="s">
        <v>821</v>
      </c>
      <c r="B427" s="8" t="s">
        <v>822</v>
      </c>
      <c r="C427" s="9" t="s">
        <v>13</v>
      </c>
      <c r="D427" s="10">
        <v>6</v>
      </c>
      <c r="E427" s="14">
        <v>1522.16</v>
      </c>
      <c r="F427" s="15">
        <v>9132.9599999999991</v>
      </c>
      <c r="G427" s="14">
        <f t="shared" si="208"/>
        <v>409.91</v>
      </c>
      <c r="H427" s="15"/>
      <c r="I427" s="14">
        <f t="shared" si="209"/>
        <v>1932.0700000000002</v>
      </c>
      <c r="J427" s="15">
        <f t="shared" si="210"/>
        <v>11592.42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x14ac:dyDescent="0.25">
      <c r="A428" s="6" t="s">
        <v>823</v>
      </c>
      <c r="B428" s="83" t="s">
        <v>824</v>
      </c>
      <c r="C428" s="84"/>
      <c r="D428" s="84"/>
      <c r="E428" s="84"/>
      <c r="F428" s="84"/>
      <c r="G428" s="84"/>
      <c r="H428" s="84"/>
      <c r="I428" s="84"/>
      <c r="J428" s="84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x14ac:dyDescent="0.25">
      <c r="A429" s="6" t="s">
        <v>825</v>
      </c>
      <c r="B429" s="83" t="s">
        <v>826</v>
      </c>
      <c r="C429" s="84"/>
      <c r="D429" s="84"/>
      <c r="E429" s="84"/>
      <c r="F429" s="84"/>
      <c r="G429" s="84"/>
      <c r="H429" s="84"/>
      <c r="I429" s="84"/>
      <c r="J429" s="84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x14ac:dyDescent="0.25">
      <c r="A430" s="6" t="s">
        <v>827</v>
      </c>
      <c r="B430" s="83" t="s">
        <v>828</v>
      </c>
      <c r="C430" s="84"/>
      <c r="D430" s="84"/>
      <c r="E430" s="84"/>
      <c r="F430" s="84"/>
      <c r="G430" s="84"/>
      <c r="H430" s="84"/>
      <c r="I430" s="84"/>
      <c r="J430" s="84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25.5" x14ac:dyDescent="0.25">
      <c r="A431" s="8" t="s">
        <v>829</v>
      </c>
      <c r="B431" s="8" t="s">
        <v>830</v>
      </c>
      <c r="C431" s="9" t="s">
        <v>13</v>
      </c>
      <c r="D431" s="10">
        <v>14</v>
      </c>
      <c r="E431" s="14">
        <v>33.130000000000003</v>
      </c>
      <c r="F431" s="15">
        <v>463.82</v>
      </c>
      <c r="G431" s="14">
        <f t="shared" ref="G431" si="211">TRUNC(E431*0.2693,2)</f>
        <v>8.92</v>
      </c>
      <c r="H431" s="15"/>
      <c r="I431" s="14">
        <f t="shared" ref="I431" si="212">H431+G431+E431</f>
        <v>42.050000000000004</v>
      </c>
      <c r="J431" s="15">
        <f t="shared" ref="J431" si="213">TRUNC(I431*D431,2)</f>
        <v>588.70000000000005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x14ac:dyDescent="0.25">
      <c r="A432" s="6" t="s">
        <v>831</v>
      </c>
      <c r="B432" s="83" t="s">
        <v>832</v>
      </c>
      <c r="C432" s="84"/>
      <c r="D432" s="84"/>
      <c r="E432" s="84"/>
      <c r="F432" s="84"/>
      <c r="G432" s="84"/>
      <c r="H432" s="84"/>
      <c r="I432" s="84"/>
      <c r="J432" s="84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x14ac:dyDescent="0.25">
      <c r="A433" s="6" t="s">
        <v>833</v>
      </c>
      <c r="B433" s="83" t="s">
        <v>700</v>
      </c>
      <c r="C433" s="84"/>
      <c r="D433" s="84"/>
      <c r="E433" s="84"/>
      <c r="F433" s="84"/>
      <c r="G433" s="84"/>
      <c r="H433" s="84"/>
      <c r="I433" s="84"/>
      <c r="J433" s="84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51" x14ac:dyDescent="0.25">
      <c r="A434" s="8" t="s">
        <v>834</v>
      </c>
      <c r="B434" s="8" t="s">
        <v>835</v>
      </c>
      <c r="C434" s="9" t="s">
        <v>47</v>
      </c>
      <c r="D434" s="10">
        <v>84.96</v>
      </c>
      <c r="E434" s="14">
        <v>28.12</v>
      </c>
      <c r="F434" s="15">
        <v>2389.0700000000002</v>
      </c>
      <c r="G434" s="14">
        <f t="shared" ref="G434:G435" si="214">TRUNC(E434*0.2693,2)</f>
        <v>7.57</v>
      </c>
      <c r="H434" s="15"/>
      <c r="I434" s="14">
        <f t="shared" ref="I434:I435" si="215">H434+G434+E434</f>
        <v>35.69</v>
      </c>
      <c r="J434" s="15">
        <f t="shared" ref="J434:J435" si="216">TRUNC(I434*D434,2)</f>
        <v>3032.22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51" x14ac:dyDescent="0.25">
      <c r="A435" s="8" t="s">
        <v>836</v>
      </c>
      <c r="B435" s="8" t="s">
        <v>837</v>
      </c>
      <c r="C435" s="9" t="s">
        <v>47</v>
      </c>
      <c r="D435" s="10">
        <v>103</v>
      </c>
      <c r="E435" s="14">
        <v>40.24</v>
      </c>
      <c r="F435" s="15">
        <v>4144.72</v>
      </c>
      <c r="G435" s="14">
        <f t="shared" si="214"/>
        <v>10.83</v>
      </c>
      <c r="H435" s="15"/>
      <c r="I435" s="14">
        <f t="shared" si="215"/>
        <v>51.07</v>
      </c>
      <c r="J435" s="15">
        <f t="shared" si="216"/>
        <v>5260.21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x14ac:dyDescent="0.25">
      <c r="A436" s="6" t="s">
        <v>838</v>
      </c>
      <c r="B436" s="83" t="s">
        <v>742</v>
      </c>
      <c r="C436" s="84"/>
      <c r="D436" s="84"/>
      <c r="E436" s="84"/>
      <c r="F436" s="84"/>
      <c r="G436" s="84"/>
      <c r="H436" s="84"/>
      <c r="I436" s="84"/>
      <c r="J436" s="84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63.75" x14ac:dyDescent="0.25">
      <c r="A437" s="8" t="s">
        <v>839</v>
      </c>
      <c r="B437" s="8" t="s">
        <v>840</v>
      </c>
      <c r="C437" s="9" t="s">
        <v>13</v>
      </c>
      <c r="D437" s="10">
        <v>8</v>
      </c>
      <c r="E437" s="14">
        <v>26.1</v>
      </c>
      <c r="F437" s="15">
        <v>208.8</v>
      </c>
      <c r="G437" s="14">
        <f t="shared" ref="G437" si="217">TRUNC(E437*0.2693,2)</f>
        <v>7.02</v>
      </c>
      <c r="H437" s="15"/>
      <c r="I437" s="14">
        <f t="shared" ref="I437" si="218">H437+G437+E437</f>
        <v>33.120000000000005</v>
      </c>
      <c r="J437" s="15">
        <f t="shared" ref="J437" si="219">TRUNC(I437*D437,2)</f>
        <v>264.95999999999998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x14ac:dyDescent="0.25">
      <c r="A438" s="6" t="s">
        <v>841</v>
      </c>
      <c r="B438" s="83" t="s">
        <v>842</v>
      </c>
      <c r="C438" s="84"/>
      <c r="D438" s="84"/>
      <c r="E438" s="84"/>
      <c r="F438" s="84"/>
      <c r="G438" s="84"/>
      <c r="H438" s="84"/>
      <c r="I438" s="84"/>
      <c r="J438" s="84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x14ac:dyDescent="0.25">
      <c r="A439" s="6" t="s">
        <v>843</v>
      </c>
      <c r="B439" s="83" t="s">
        <v>832</v>
      </c>
      <c r="C439" s="84"/>
      <c r="D439" s="84"/>
      <c r="E439" s="84"/>
      <c r="F439" s="84"/>
      <c r="G439" s="84"/>
      <c r="H439" s="84"/>
      <c r="I439" s="84"/>
      <c r="J439" s="84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x14ac:dyDescent="0.25">
      <c r="A440" s="6" t="s">
        <v>844</v>
      </c>
      <c r="B440" s="83" t="s">
        <v>700</v>
      </c>
      <c r="C440" s="84"/>
      <c r="D440" s="84"/>
      <c r="E440" s="84"/>
      <c r="F440" s="84"/>
      <c r="G440" s="84"/>
      <c r="H440" s="84"/>
      <c r="I440" s="84"/>
      <c r="J440" s="84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51" x14ac:dyDescent="0.25">
      <c r="A441" s="8" t="s">
        <v>845</v>
      </c>
      <c r="B441" s="8" t="s">
        <v>846</v>
      </c>
      <c r="C441" s="9" t="s">
        <v>47</v>
      </c>
      <c r="D441" s="10">
        <v>58.53</v>
      </c>
      <c r="E441" s="14">
        <v>14.19</v>
      </c>
      <c r="F441" s="14"/>
      <c r="G441" s="14">
        <f t="shared" ref="G441:G445" si="220">TRUNC(E441*0.2693,2)</f>
        <v>3.82</v>
      </c>
      <c r="H441" s="15"/>
      <c r="I441" s="14">
        <f t="shared" ref="I441:I445" si="221">H441+G441+E441</f>
        <v>18.009999999999998</v>
      </c>
      <c r="J441" s="15">
        <f t="shared" ref="J441:J445" si="222">TRUNC(I441*D441,2)</f>
        <v>1054.1199999999999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51" x14ac:dyDescent="0.25">
      <c r="A442" s="8" t="s">
        <v>847</v>
      </c>
      <c r="B442" s="8" t="s">
        <v>848</v>
      </c>
      <c r="C442" s="9" t="s">
        <v>47</v>
      </c>
      <c r="D442" s="10">
        <v>288.04000000000002</v>
      </c>
      <c r="E442" s="14">
        <v>20.92</v>
      </c>
      <c r="F442" s="14"/>
      <c r="G442" s="14">
        <f t="shared" si="220"/>
        <v>5.63</v>
      </c>
      <c r="H442" s="15"/>
      <c r="I442" s="14">
        <f t="shared" si="221"/>
        <v>26.55</v>
      </c>
      <c r="J442" s="15">
        <f t="shared" si="222"/>
        <v>7647.46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51" x14ac:dyDescent="0.25">
      <c r="A443" s="8" t="s">
        <v>849</v>
      </c>
      <c r="B443" s="8" t="s">
        <v>850</v>
      </c>
      <c r="C443" s="9" t="s">
        <v>47</v>
      </c>
      <c r="D443" s="10">
        <v>134.58000000000001</v>
      </c>
      <c r="E443" s="14">
        <v>31.86</v>
      </c>
      <c r="F443" s="15">
        <v>4287.71</v>
      </c>
      <c r="G443" s="14">
        <f t="shared" si="220"/>
        <v>8.57</v>
      </c>
      <c r="H443" s="15"/>
      <c r="I443" s="14">
        <f t="shared" si="221"/>
        <v>40.43</v>
      </c>
      <c r="J443" s="15">
        <f t="shared" si="222"/>
        <v>5441.06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51" x14ac:dyDescent="0.25">
      <c r="A444" s="8" t="s">
        <v>851</v>
      </c>
      <c r="B444" s="8" t="s">
        <v>852</v>
      </c>
      <c r="C444" s="9" t="s">
        <v>47</v>
      </c>
      <c r="D444" s="10">
        <v>61.58</v>
      </c>
      <c r="E444" s="14">
        <v>16.93</v>
      </c>
      <c r="F444" s="15">
        <v>1042.54</v>
      </c>
      <c r="G444" s="14">
        <f t="shared" si="220"/>
        <v>4.55</v>
      </c>
      <c r="H444" s="15"/>
      <c r="I444" s="14">
        <f t="shared" si="221"/>
        <v>21.48</v>
      </c>
      <c r="J444" s="15">
        <f t="shared" si="222"/>
        <v>1322.73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51" x14ac:dyDescent="0.25">
      <c r="A445" s="8" t="s">
        <v>836</v>
      </c>
      <c r="B445" s="8" t="s">
        <v>837</v>
      </c>
      <c r="C445" s="9" t="s">
        <v>47</v>
      </c>
      <c r="D445" s="10">
        <v>126.72</v>
      </c>
      <c r="E445" s="14">
        <v>40.24</v>
      </c>
      <c r="F445" s="15">
        <v>5099.21</v>
      </c>
      <c r="G445" s="14">
        <f t="shared" si="220"/>
        <v>10.83</v>
      </c>
      <c r="H445" s="15"/>
      <c r="I445" s="14">
        <f t="shared" si="221"/>
        <v>51.07</v>
      </c>
      <c r="J445" s="15">
        <f t="shared" si="222"/>
        <v>6471.59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x14ac:dyDescent="0.25">
      <c r="A446" s="6" t="s">
        <v>853</v>
      </c>
      <c r="B446" s="83" t="s">
        <v>854</v>
      </c>
      <c r="C446" s="84"/>
      <c r="D446" s="84"/>
      <c r="E446" s="84"/>
      <c r="F446" s="84"/>
      <c r="G446" s="84"/>
      <c r="H446" s="84"/>
      <c r="I446" s="84"/>
      <c r="J446" s="84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25.5" x14ac:dyDescent="0.25">
      <c r="A447" s="8" t="s">
        <v>855</v>
      </c>
      <c r="B447" s="8" t="s">
        <v>856</v>
      </c>
      <c r="C447" s="9" t="s">
        <v>13</v>
      </c>
      <c r="D447" s="10">
        <v>7</v>
      </c>
      <c r="E447" s="14">
        <v>9.65</v>
      </c>
      <c r="F447" s="15">
        <v>67.55</v>
      </c>
      <c r="G447" s="14">
        <f t="shared" ref="G447:G448" si="223">TRUNC(E447*0.2693,2)</f>
        <v>2.59</v>
      </c>
      <c r="H447" s="15"/>
      <c r="I447" s="14">
        <f t="shared" ref="I447:I448" si="224">H447+G447+E447</f>
        <v>12.24</v>
      </c>
      <c r="J447" s="15">
        <f t="shared" ref="J447:J448" si="225">TRUNC(I447*D447,2)</f>
        <v>85.68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25.5" x14ac:dyDescent="0.25">
      <c r="A448" s="8" t="s">
        <v>857</v>
      </c>
      <c r="B448" s="8" t="s">
        <v>858</v>
      </c>
      <c r="C448" s="9" t="s">
        <v>13</v>
      </c>
      <c r="D448" s="10">
        <v>4</v>
      </c>
      <c r="E448" s="14">
        <v>13.22</v>
      </c>
      <c r="F448" s="15">
        <v>52.88</v>
      </c>
      <c r="G448" s="14">
        <f t="shared" si="223"/>
        <v>3.56</v>
      </c>
      <c r="H448" s="15"/>
      <c r="I448" s="14">
        <f t="shared" si="224"/>
        <v>16.78</v>
      </c>
      <c r="J448" s="15">
        <f t="shared" si="225"/>
        <v>67.12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x14ac:dyDescent="0.25">
      <c r="A449" s="6" t="s">
        <v>859</v>
      </c>
      <c r="B449" s="83" t="s">
        <v>860</v>
      </c>
      <c r="C449" s="84"/>
      <c r="D449" s="84"/>
      <c r="E449" s="84"/>
      <c r="F449" s="84"/>
      <c r="G449" s="84"/>
      <c r="H449" s="84"/>
      <c r="I449" s="84"/>
      <c r="J449" s="84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63.75" x14ac:dyDescent="0.25">
      <c r="A450" s="8" t="s">
        <v>861</v>
      </c>
      <c r="B450" s="8" t="s">
        <v>862</v>
      </c>
      <c r="C450" s="9" t="s">
        <v>13</v>
      </c>
      <c r="D450" s="10">
        <v>2</v>
      </c>
      <c r="E450" s="14">
        <v>21.09</v>
      </c>
      <c r="F450" s="15">
        <v>42.18</v>
      </c>
      <c r="G450" s="14">
        <f t="shared" ref="G450" si="226">TRUNC(E450*0.2693,2)</f>
        <v>5.67</v>
      </c>
      <c r="H450" s="15"/>
      <c r="I450" s="14">
        <f t="shared" ref="I450" si="227">H450+G450+E450</f>
        <v>26.759999999999998</v>
      </c>
      <c r="J450" s="15">
        <f t="shared" ref="J450" si="228">TRUNC(I450*D450,2)</f>
        <v>53.52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x14ac:dyDescent="0.25">
      <c r="A451" s="6" t="s">
        <v>863</v>
      </c>
      <c r="B451" s="83" t="s">
        <v>742</v>
      </c>
      <c r="C451" s="84"/>
      <c r="D451" s="84"/>
      <c r="E451" s="84"/>
      <c r="F451" s="84"/>
      <c r="G451" s="84"/>
      <c r="H451" s="84"/>
      <c r="I451" s="84"/>
      <c r="J451" s="84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63.75" x14ac:dyDescent="0.25">
      <c r="A452" s="8" t="s">
        <v>864</v>
      </c>
      <c r="B452" s="8" t="s">
        <v>865</v>
      </c>
      <c r="C452" s="9" t="s">
        <v>13</v>
      </c>
      <c r="D452" s="10">
        <v>44</v>
      </c>
      <c r="E452" s="14">
        <v>7.14</v>
      </c>
      <c r="F452" s="14"/>
      <c r="G452" s="14">
        <f t="shared" ref="G452:G459" si="229">TRUNC(E452*0.2693,2)</f>
        <v>1.92</v>
      </c>
      <c r="H452" s="15"/>
      <c r="I452" s="14">
        <f t="shared" ref="I452:I459" si="230">H452+G452+E452</f>
        <v>9.0599999999999987</v>
      </c>
      <c r="J452" s="15">
        <f t="shared" ref="J452:J459" si="231">TRUNC(I452*D452,2)</f>
        <v>398.64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63.75" x14ac:dyDescent="0.25">
      <c r="A453" s="8" t="s">
        <v>866</v>
      </c>
      <c r="B453" s="8" t="s">
        <v>867</v>
      </c>
      <c r="C453" s="9" t="s">
        <v>13</v>
      </c>
      <c r="D453" s="10">
        <v>30</v>
      </c>
      <c r="E453" s="14">
        <v>5.5</v>
      </c>
      <c r="F453" s="15">
        <v>165</v>
      </c>
      <c r="G453" s="14">
        <f t="shared" si="229"/>
        <v>1.48</v>
      </c>
      <c r="H453" s="15"/>
      <c r="I453" s="14">
        <f t="shared" si="230"/>
        <v>6.98</v>
      </c>
      <c r="J453" s="15">
        <f t="shared" si="231"/>
        <v>209.4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63.75" x14ac:dyDescent="0.25">
      <c r="A454" s="8" t="s">
        <v>868</v>
      </c>
      <c r="B454" s="8" t="s">
        <v>869</v>
      </c>
      <c r="C454" s="9" t="s">
        <v>13</v>
      </c>
      <c r="D454" s="10">
        <v>73</v>
      </c>
      <c r="E454" s="14">
        <v>7.75</v>
      </c>
      <c r="F454" s="14"/>
      <c r="G454" s="14">
        <f t="shared" si="229"/>
        <v>2.08</v>
      </c>
      <c r="H454" s="15"/>
      <c r="I454" s="14">
        <f t="shared" si="230"/>
        <v>9.83</v>
      </c>
      <c r="J454" s="15">
        <f t="shared" si="231"/>
        <v>717.59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63.75" x14ac:dyDescent="0.25">
      <c r="A455" s="8" t="s">
        <v>870</v>
      </c>
      <c r="B455" s="8" t="s">
        <v>871</v>
      </c>
      <c r="C455" s="9" t="s">
        <v>13</v>
      </c>
      <c r="D455" s="10">
        <v>6</v>
      </c>
      <c r="E455" s="14">
        <v>8.14</v>
      </c>
      <c r="F455" s="15">
        <v>48.84</v>
      </c>
      <c r="G455" s="14">
        <f t="shared" si="229"/>
        <v>2.19</v>
      </c>
      <c r="H455" s="15"/>
      <c r="I455" s="14">
        <f t="shared" si="230"/>
        <v>10.33</v>
      </c>
      <c r="J455" s="15">
        <f t="shared" si="231"/>
        <v>61.98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63.75" x14ac:dyDescent="0.25">
      <c r="A456" s="8" t="s">
        <v>872</v>
      </c>
      <c r="B456" s="8" t="s">
        <v>873</v>
      </c>
      <c r="C456" s="9" t="s">
        <v>13</v>
      </c>
      <c r="D456" s="10">
        <v>6</v>
      </c>
      <c r="E456" s="14">
        <v>13.1</v>
      </c>
      <c r="F456" s="15">
        <v>78.599999999999994</v>
      </c>
      <c r="G456" s="14">
        <f t="shared" si="229"/>
        <v>3.52</v>
      </c>
      <c r="H456" s="15"/>
      <c r="I456" s="14">
        <f t="shared" si="230"/>
        <v>16.62</v>
      </c>
      <c r="J456" s="15">
        <f t="shared" si="231"/>
        <v>99.72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63.75" x14ac:dyDescent="0.25">
      <c r="A457" s="8" t="s">
        <v>874</v>
      </c>
      <c r="B457" s="8" t="s">
        <v>875</v>
      </c>
      <c r="C457" s="9" t="s">
        <v>13</v>
      </c>
      <c r="D457" s="10">
        <v>2</v>
      </c>
      <c r="E457" s="14">
        <v>13.65</v>
      </c>
      <c r="F457" s="15">
        <v>27.3</v>
      </c>
      <c r="G457" s="14">
        <f t="shared" si="229"/>
        <v>3.67</v>
      </c>
      <c r="H457" s="15"/>
      <c r="I457" s="14">
        <f t="shared" si="230"/>
        <v>17.32</v>
      </c>
      <c r="J457" s="15">
        <f t="shared" si="231"/>
        <v>34.64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63.75" x14ac:dyDescent="0.25">
      <c r="A458" s="8" t="s">
        <v>876</v>
      </c>
      <c r="B458" s="8" t="s">
        <v>877</v>
      </c>
      <c r="C458" s="9" t="s">
        <v>13</v>
      </c>
      <c r="D458" s="10">
        <v>9</v>
      </c>
      <c r="E458" s="14">
        <v>12.5</v>
      </c>
      <c r="F458" s="15">
        <v>112.5</v>
      </c>
      <c r="G458" s="14">
        <f t="shared" si="229"/>
        <v>3.36</v>
      </c>
      <c r="H458" s="15"/>
      <c r="I458" s="14">
        <f t="shared" si="230"/>
        <v>15.86</v>
      </c>
      <c r="J458" s="15">
        <f t="shared" si="231"/>
        <v>142.74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63.75" x14ac:dyDescent="0.25">
      <c r="A459" s="8" t="s">
        <v>878</v>
      </c>
      <c r="B459" s="8" t="s">
        <v>879</v>
      </c>
      <c r="C459" s="9" t="s">
        <v>13</v>
      </c>
      <c r="D459" s="10">
        <v>1</v>
      </c>
      <c r="E459" s="14">
        <v>12.47</v>
      </c>
      <c r="F459" s="15">
        <v>12.47</v>
      </c>
      <c r="G459" s="14">
        <f t="shared" si="229"/>
        <v>3.35</v>
      </c>
      <c r="H459" s="15"/>
      <c r="I459" s="14">
        <f t="shared" si="230"/>
        <v>15.82</v>
      </c>
      <c r="J459" s="15">
        <f t="shared" si="231"/>
        <v>15.82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x14ac:dyDescent="0.25">
      <c r="A460" s="6" t="s">
        <v>880</v>
      </c>
      <c r="B460" s="83" t="s">
        <v>881</v>
      </c>
      <c r="C460" s="84"/>
      <c r="D460" s="84"/>
      <c r="E460" s="84"/>
      <c r="F460" s="84"/>
      <c r="G460" s="84"/>
      <c r="H460" s="84"/>
      <c r="I460" s="84"/>
      <c r="J460" s="84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63.75" x14ac:dyDescent="0.25">
      <c r="A461" s="8" t="s">
        <v>882</v>
      </c>
      <c r="B461" s="8" t="s">
        <v>883</v>
      </c>
      <c r="C461" s="9" t="s">
        <v>13</v>
      </c>
      <c r="D461" s="10">
        <v>7</v>
      </c>
      <c r="E461" s="14">
        <v>21.09</v>
      </c>
      <c r="F461" s="15">
        <v>147.63</v>
      </c>
      <c r="G461" s="14">
        <f t="shared" ref="G461:G464" si="232">TRUNC(E461*0.2693,2)</f>
        <v>5.67</v>
      </c>
      <c r="H461" s="15"/>
      <c r="I461" s="14">
        <f t="shared" ref="I461:I464" si="233">H461+G461+E461</f>
        <v>26.759999999999998</v>
      </c>
      <c r="J461" s="15">
        <f t="shared" ref="J461:J464" si="234">TRUNC(I461*D461,2)</f>
        <v>187.32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63.75" x14ac:dyDescent="0.25">
      <c r="A462" s="8" t="s">
        <v>884</v>
      </c>
      <c r="B462" s="8" t="s">
        <v>885</v>
      </c>
      <c r="C462" s="9" t="s">
        <v>13</v>
      </c>
      <c r="D462" s="10">
        <v>5</v>
      </c>
      <c r="E462" s="14">
        <v>23.82</v>
      </c>
      <c r="F462" s="15">
        <v>119.1</v>
      </c>
      <c r="G462" s="14">
        <f t="shared" si="232"/>
        <v>6.41</v>
      </c>
      <c r="H462" s="15"/>
      <c r="I462" s="14">
        <f t="shared" si="233"/>
        <v>30.23</v>
      </c>
      <c r="J462" s="15">
        <f t="shared" si="234"/>
        <v>151.15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63.75" x14ac:dyDescent="0.25">
      <c r="A463" s="8" t="s">
        <v>886</v>
      </c>
      <c r="B463" s="8" t="s">
        <v>887</v>
      </c>
      <c r="C463" s="9" t="s">
        <v>13</v>
      </c>
      <c r="D463" s="10">
        <v>3</v>
      </c>
      <c r="E463" s="14">
        <v>21.04</v>
      </c>
      <c r="F463" s="15">
        <v>63.12</v>
      </c>
      <c r="G463" s="14">
        <f t="shared" si="232"/>
        <v>5.66</v>
      </c>
      <c r="H463" s="15"/>
      <c r="I463" s="14">
        <f t="shared" si="233"/>
        <v>26.7</v>
      </c>
      <c r="J463" s="15">
        <f t="shared" si="234"/>
        <v>80.099999999999994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63.75" x14ac:dyDescent="0.25">
      <c r="A464" s="8" t="s">
        <v>888</v>
      </c>
      <c r="B464" s="8" t="s">
        <v>889</v>
      </c>
      <c r="C464" s="9" t="s">
        <v>13</v>
      </c>
      <c r="D464" s="10">
        <v>6</v>
      </c>
      <c r="E464" s="14">
        <v>25.34</v>
      </c>
      <c r="F464" s="15">
        <v>152.04</v>
      </c>
      <c r="G464" s="14">
        <f t="shared" si="232"/>
        <v>6.82</v>
      </c>
      <c r="H464" s="15"/>
      <c r="I464" s="14">
        <f t="shared" si="233"/>
        <v>32.159999999999997</v>
      </c>
      <c r="J464" s="15">
        <f t="shared" si="234"/>
        <v>192.96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x14ac:dyDescent="0.25">
      <c r="A465" s="6" t="s">
        <v>890</v>
      </c>
      <c r="B465" s="83" t="s">
        <v>764</v>
      </c>
      <c r="C465" s="84"/>
      <c r="D465" s="84"/>
      <c r="E465" s="84"/>
      <c r="F465" s="84"/>
      <c r="G465" s="84"/>
      <c r="H465" s="84"/>
      <c r="I465" s="84"/>
      <c r="J465" s="84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63.75" x14ac:dyDescent="0.25">
      <c r="A466" s="8" t="s">
        <v>891</v>
      </c>
      <c r="B466" s="8" t="s">
        <v>892</v>
      </c>
      <c r="C466" s="9" t="s">
        <v>13</v>
      </c>
      <c r="D466" s="10">
        <v>57</v>
      </c>
      <c r="E466" s="14">
        <v>4.59</v>
      </c>
      <c r="F466" s="15">
        <v>261.63</v>
      </c>
      <c r="G466" s="14">
        <f t="shared" ref="G466:G469" si="235">TRUNC(E466*0.2693,2)</f>
        <v>1.23</v>
      </c>
      <c r="H466" s="15"/>
      <c r="I466" s="14">
        <f t="shared" ref="I466:I469" si="236">H466+G466+E466</f>
        <v>5.82</v>
      </c>
      <c r="J466" s="15">
        <f t="shared" ref="J466:J469" si="237">TRUNC(I466*D466,2)</f>
        <v>331.74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63.75" x14ac:dyDescent="0.25">
      <c r="A467" s="8" t="s">
        <v>893</v>
      </c>
      <c r="B467" s="8" t="s">
        <v>894</v>
      </c>
      <c r="C467" s="9" t="s">
        <v>13</v>
      </c>
      <c r="D467" s="10">
        <v>26</v>
      </c>
      <c r="E467" s="14">
        <v>6.22</v>
      </c>
      <c r="F467" s="15">
        <v>161.72</v>
      </c>
      <c r="G467" s="14">
        <f t="shared" si="235"/>
        <v>1.67</v>
      </c>
      <c r="H467" s="15"/>
      <c r="I467" s="14">
        <f t="shared" si="236"/>
        <v>7.89</v>
      </c>
      <c r="J467" s="15">
        <f t="shared" si="237"/>
        <v>205.14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63.75" x14ac:dyDescent="0.25">
      <c r="A468" s="8" t="s">
        <v>895</v>
      </c>
      <c r="B468" s="8" t="s">
        <v>896</v>
      </c>
      <c r="C468" s="9" t="s">
        <v>13</v>
      </c>
      <c r="D468" s="10">
        <v>5</v>
      </c>
      <c r="E468" s="14">
        <v>10.31</v>
      </c>
      <c r="F468" s="15">
        <v>51.55</v>
      </c>
      <c r="G468" s="14">
        <f t="shared" si="235"/>
        <v>2.77</v>
      </c>
      <c r="H468" s="15"/>
      <c r="I468" s="14">
        <f t="shared" si="236"/>
        <v>13.08</v>
      </c>
      <c r="J468" s="15">
        <f t="shared" si="237"/>
        <v>65.400000000000006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63.75" x14ac:dyDescent="0.25">
      <c r="A469" s="8" t="s">
        <v>897</v>
      </c>
      <c r="B469" s="8" t="s">
        <v>898</v>
      </c>
      <c r="C469" s="9" t="s">
        <v>13</v>
      </c>
      <c r="D469" s="10">
        <v>13</v>
      </c>
      <c r="E469" s="14">
        <v>9.85</v>
      </c>
      <c r="F469" s="15">
        <v>128.05000000000001</v>
      </c>
      <c r="G469" s="14">
        <f t="shared" si="235"/>
        <v>2.65</v>
      </c>
      <c r="H469" s="15"/>
      <c r="I469" s="14">
        <f t="shared" si="236"/>
        <v>12.5</v>
      </c>
      <c r="J469" s="15">
        <f t="shared" si="237"/>
        <v>162.5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x14ac:dyDescent="0.25">
      <c r="A470" s="6" t="s">
        <v>899</v>
      </c>
      <c r="B470" s="83" t="s">
        <v>900</v>
      </c>
      <c r="C470" s="84"/>
      <c r="D470" s="84"/>
      <c r="E470" s="84"/>
      <c r="F470" s="84"/>
      <c r="G470" s="84"/>
      <c r="H470" s="84"/>
      <c r="I470" s="84"/>
      <c r="J470" s="84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51" x14ac:dyDescent="0.25">
      <c r="A471" s="8" t="s">
        <v>901</v>
      </c>
      <c r="B471" s="8" t="s">
        <v>902</v>
      </c>
      <c r="C471" s="9" t="s">
        <v>13</v>
      </c>
      <c r="D471" s="10">
        <v>2</v>
      </c>
      <c r="E471" s="14">
        <v>7.26</v>
      </c>
      <c r="F471" s="15">
        <v>14.52</v>
      </c>
      <c r="G471" s="14">
        <f t="shared" ref="G471:G473" si="238">TRUNC(E471*0.2693,2)</f>
        <v>1.95</v>
      </c>
      <c r="H471" s="15"/>
      <c r="I471" s="14">
        <f t="shared" ref="I471:I473" si="239">H471+G471+E471</f>
        <v>9.2099999999999991</v>
      </c>
      <c r="J471" s="15">
        <f t="shared" ref="J471:J473" si="240">TRUNC(I471*D471,2)</f>
        <v>18.420000000000002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25.5" x14ac:dyDescent="0.25">
      <c r="A472" s="8" t="s">
        <v>903</v>
      </c>
      <c r="B472" s="8" t="s">
        <v>904</v>
      </c>
      <c r="C472" s="9" t="s">
        <v>13</v>
      </c>
      <c r="D472" s="10">
        <v>2</v>
      </c>
      <c r="E472" s="14">
        <v>13.43</v>
      </c>
      <c r="F472" s="15">
        <v>26.86</v>
      </c>
      <c r="G472" s="14">
        <f t="shared" si="238"/>
        <v>3.61</v>
      </c>
      <c r="H472" s="15"/>
      <c r="I472" s="14">
        <f t="shared" si="239"/>
        <v>17.04</v>
      </c>
      <c r="J472" s="15">
        <f t="shared" si="240"/>
        <v>34.08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25.5" x14ac:dyDescent="0.25">
      <c r="A473" s="8" t="s">
        <v>905</v>
      </c>
      <c r="B473" s="8" t="s">
        <v>906</v>
      </c>
      <c r="C473" s="9" t="s">
        <v>13</v>
      </c>
      <c r="D473" s="10">
        <v>3</v>
      </c>
      <c r="E473" s="14">
        <v>19.05</v>
      </c>
      <c r="F473" s="15">
        <v>57.15</v>
      </c>
      <c r="G473" s="14">
        <f t="shared" si="238"/>
        <v>5.13</v>
      </c>
      <c r="H473" s="15"/>
      <c r="I473" s="14">
        <f t="shared" si="239"/>
        <v>24.18</v>
      </c>
      <c r="J473" s="15">
        <f t="shared" si="240"/>
        <v>72.540000000000006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x14ac:dyDescent="0.25">
      <c r="A474" s="6" t="s">
        <v>907</v>
      </c>
      <c r="B474" s="83" t="s">
        <v>778</v>
      </c>
      <c r="C474" s="84"/>
      <c r="D474" s="84"/>
      <c r="E474" s="84"/>
      <c r="F474" s="84"/>
      <c r="G474" s="84"/>
      <c r="H474" s="84"/>
      <c r="I474" s="84"/>
      <c r="J474" s="84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63.75" x14ac:dyDescent="0.25">
      <c r="A475" s="8" t="s">
        <v>908</v>
      </c>
      <c r="B475" s="8" t="s">
        <v>909</v>
      </c>
      <c r="C475" s="9" t="s">
        <v>13</v>
      </c>
      <c r="D475" s="10">
        <v>33</v>
      </c>
      <c r="E475" s="14">
        <v>13.64</v>
      </c>
      <c r="F475" s="14"/>
      <c r="G475" s="14">
        <f t="shared" ref="G475:G479" si="241">TRUNC(E475*0.2693,2)</f>
        <v>3.67</v>
      </c>
      <c r="H475" s="15"/>
      <c r="I475" s="14">
        <f t="shared" ref="I475:I479" si="242">H475+G475+E475</f>
        <v>17.310000000000002</v>
      </c>
      <c r="J475" s="15">
        <f t="shared" ref="J475:J479" si="243">TRUNC(I475*D475,2)</f>
        <v>571.23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63.75" x14ac:dyDescent="0.25">
      <c r="A476" s="8" t="s">
        <v>910</v>
      </c>
      <c r="B476" s="8" t="s">
        <v>911</v>
      </c>
      <c r="C476" s="9" t="s">
        <v>13</v>
      </c>
      <c r="D476" s="10">
        <v>11</v>
      </c>
      <c r="E476" s="14">
        <v>21.65</v>
      </c>
      <c r="F476" s="15">
        <v>238.15</v>
      </c>
      <c r="G476" s="14">
        <f t="shared" si="241"/>
        <v>5.83</v>
      </c>
      <c r="H476" s="15"/>
      <c r="I476" s="14">
        <f t="shared" si="242"/>
        <v>27.479999999999997</v>
      </c>
      <c r="J476" s="15">
        <f t="shared" si="243"/>
        <v>302.27999999999997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63.75" x14ac:dyDescent="0.25">
      <c r="A477" s="8" t="s">
        <v>912</v>
      </c>
      <c r="B477" s="8" t="s">
        <v>913</v>
      </c>
      <c r="C477" s="9" t="s">
        <v>13</v>
      </c>
      <c r="D477" s="10">
        <v>4</v>
      </c>
      <c r="E477" s="14">
        <v>22.31</v>
      </c>
      <c r="F477" s="15">
        <v>89.24</v>
      </c>
      <c r="G477" s="14">
        <f t="shared" si="241"/>
        <v>6</v>
      </c>
      <c r="H477" s="15"/>
      <c r="I477" s="14">
        <f t="shared" si="242"/>
        <v>28.31</v>
      </c>
      <c r="J477" s="15">
        <f t="shared" si="243"/>
        <v>113.24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63.75" x14ac:dyDescent="0.25">
      <c r="A478" s="8" t="s">
        <v>914</v>
      </c>
      <c r="B478" s="8" t="s">
        <v>915</v>
      </c>
      <c r="C478" s="9" t="s">
        <v>13</v>
      </c>
      <c r="D478" s="10">
        <v>7</v>
      </c>
      <c r="E478" s="14">
        <v>20.41</v>
      </c>
      <c r="F478" s="15">
        <v>142.87</v>
      </c>
      <c r="G478" s="14">
        <f t="shared" si="241"/>
        <v>5.49</v>
      </c>
      <c r="H478" s="15"/>
      <c r="I478" s="14">
        <f t="shared" si="242"/>
        <v>25.9</v>
      </c>
      <c r="J478" s="15">
        <f t="shared" si="243"/>
        <v>181.3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63.75" x14ac:dyDescent="0.25">
      <c r="A479" s="8" t="s">
        <v>916</v>
      </c>
      <c r="B479" s="8" t="s">
        <v>917</v>
      </c>
      <c r="C479" s="9" t="s">
        <v>13</v>
      </c>
      <c r="D479" s="10">
        <v>1</v>
      </c>
      <c r="E479" s="14">
        <v>21.79</v>
      </c>
      <c r="F479" s="15">
        <v>21.79</v>
      </c>
      <c r="G479" s="14">
        <f t="shared" si="241"/>
        <v>5.86</v>
      </c>
      <c r="H479" s="15"/>
      <c r="I479" s="14">
        <f t="shared" si="242"/>
        <v>27.65</v>
      </c>
      <c r="J479" s="15">
        <f t="shared" si="243"/>
        <v>27.65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x14ac:dyDescent="0.25">
      <c r="A480" s="6" t="s">
        <v>918</v>
      </c>
      <c r="B480" s="83" t="s">
        <v>919</v>
      </c>
      <c r="C480" s="84"/>
      <c r="D480" s="84"/>
      <c r="E480" s="84"/>
      <c r="F480" s="84"/>
      <c r="G480" s="84"/>
      <c r="H480" s="84"/>
      <c r="I480" s="84"/>
      <c r="J480" s="84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25.5" x14ac:dyDescent="0.25">
      <c r="A481" s="8" t="s">
        <v>920</v>
      </c>
      <c r="B481" s="8" t="s">
        <v>921</v>
      </c>
      <c r="C481" s="9" t="s">
        <v>13</v>
      </c>
      <c r="D481" s="10">
        <v>4</v>
      </c>
      <c r="E481" s="14">
        <v>7.72</v>
      </c>
      <c r="F481" s="15">
        <v>30.88</v>
      </c>
      <c r="G481" s="14">
        <f t="shared" ref="G481:G482" si="244">TRUNC(E481*0.2693,2)</f>
        <v>2.0699999999999998</v>
      </c>
      <c r="H481" s="15"/>
      <c r="I481" s="14">
        <f t="shared" ref="I481:I482" si="245">H481+G481+E481</f>
        <v>9.7899999999999991</v>
      </c>
      <c r="J481" s="15">
        <f t="shared" ref="J481:J482" si="246">TRUNC(I481*D481,2)</f>
        <v>39.159999999999997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25.5" x14ac:dyDescent="0.25">
      <c r="A482" s="8" t="s">
        <v>922</v>
      </c>
      <c r="B482" s="8" t="s">
        <v>923</v>
      </c>
      <c r="C482" s="9" t="s">
        <v>13</v>
      </c>
      <c r="D482" s="10">
        <v>1</v>
      </c>
      <c r="E482" s="14">
        <v>10.57</v>
      </c>
      <c r="F482" s="15">
        <v>10.57</v>
      </c>
      <c r="G482" s="14">
        <f t="shared" si="244"/>
        <v>2.84</v>
      </c>
      <c r="H482" s="15"/>
      <c r="I482" s="14">
        <f t="shared" si="245"/>
        <v>13.41</v>
      </c>
      <c r="J482" s="15">
        <f t="shared" si="246"/>
        <v>13.41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x14ac:dyDescent="0.25">
      <c r="A483" s="6" t="s">
        <v>924</v>
      </c>
      <c r="B483" s="83" t="s">
        <v>925</v>
      </c>
      <c r="C483" s="84"/>
      <c r="D483" s="84"/>
      <c r="E483" s="84"/>
      <c r="F483" s="84"/>
      <c r="G483" s="84"/>
      <c r="H483" s="84"/>
      <c r="I483" s="84"/>
      <c r="J483" s="84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63.75" x14ac:dyDescent="0.25">
      <c r="A484" s="8" t="s">
        <v>926</v>
      </c>
      <c r="B484" s="8" t="s">
        <v>927</v>
      </c>
      <c r="C484" s="9" t="s">
        <v>13</v>
      </c>
      <c r="D484" s="10">
        <v>2</v>
      </c>
      <c r="E484" s="14">
        <v>24.33</v>
      </c>
      <c r="F484" s="15">
        <v>48.66</v>
      </c>
      <c r="G484" s="14">
        <f t="shared" ref="G484:G486" si="247">TRUNC(E484*0.2693,2)</f>
        <v>6.55</v>
      </c>
      <c r="H484" s="15"/>
      <c r="I484" s="14">
        <f t="shared" ref="I484:I486" si="248">H484+G484+E484</f>
        <v>30.88</v>
      </c>
      <c r="J484" s="15">
        <f t="shared" ref="J484:J486" si="249">TRUNC(I484*D484,2)</f>
        <v>61.76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51" x14ac:dyDescent="0.25">
      <c r="A485" s="8" t="s">
        <v>928</v>
      </c>
      <c r="B485" s="8" t="s">
        <v>929</v>
      </c>
      <c r="C485" s="9" t="s">
        <v>13</v>
      </c>
      <c r="D485" s="10">
        <v>8</v>
      </c>
      <c r="E485" s="14">
        <v>44.89</v>
      </c>
      <c r="F485" s="15">
        <v>359.12</v>
      </c>
      <c r="G485" s="14">
        <f t="shared" si="247"/>
        <v>12.08</v>
      </c>
      <c r="H485" s="15"/>
      <c r="I485" s="14">
        <f t="shared" si="248"/>
        <v>56.97</v>
      </c>
      <c r="J485" s="15">
        <f t="shared" si="249"/>
        <v>455.76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63.75" x14ac:dyDescent="0.25">
      <c r="A486" s="8" t="s">
        <v>930</v>
      </c>
      <c r="B486" s="8" t="s">
        <v>931</v>
      </c>
      <c r="C486" s="9" t="s">
        <v>13</v>
      </c>
      <c r="D486" s="10">
        <v>12</v>
      </c>
      <c r="E486" s="14">
        <v>55.12</v>
      </c>
      <c r="F486" s="15">
        <v>661.44</v>
      </c>
      <c r="G486" s="14">
        <f t="shared" si="247"/>
        <v>14.84</v>
      </c>
      <c r="H486" s="15"/>
      <c r="I486" s="14">
        <f t="shared" si="248"/>
        <v>69.959999999999994</v>
      </c>
      <c r="J486" s="15">
        <f t="shared" si="249"/>
        <v>839.52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x14ac:dyDescent="0.25">
      <c r="A487" s="6" t="s">
        <v>932</v>
      </c>
      <c r="B487" s="83" t="s">
        <v>933</v>
      </c>
      <c r="C487" s="84"/>
      <c r="D487" s="84"/>
      <c r="E487" s="84"/>
      <c r="F487" s="84"/>
      <c r="G487" s="84"/>
      <c r="H487" s="84"/>
      <c r="I487" s="84"/>
      <c r="J487" s="84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x14ac:dyDescent="0.25">
      <c r="A488" s="6" t="s">
        <v>934</v>
      </c>
      <c r="B488" s="83" t="s">
        <v>210</v>
      </c>
      <c r="C488" s="84"/>
      <c r="D488" s="84"/>
      <c r="E488" s="84"/>
      <c r="F488" s="84"/>
      <c r="G488" s="84"/>
      <c r="H488" s="84"/>
      <c r="I488" s="84"/>
      <c r="J488" s="84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x14ac:dyDescent="0.25">
      <c r="A489" s="6" t="s">
        <v>935</v>
      </c>
      <c r="B489" s="83" t="s">
        <v>936</v>
      </c>
      <c r="C489" s="84"/>
      <c r="D489" s="84"/>
      <c r="E489" s="84"/>
      <c r="F489" s="84"/>
      <c r="G489" s="84"/>
      <c r="H489" s="84"/>
      <c r="I489" s="84"/>
      <c r="J489" s="84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14.75" x14ac:dyDescent="0.25">
      <c r="A490" s="8" t="s">
        <v>937</v>
      </c>
      <c r="B490" s="8" t="s">
        <v>938</v>
      </c>
      <c r="C490" s="9" t="s">
        <v>84</v>
      </c>
      <c r="D490" s="10">
        <v>134.52000000000001</v>
      </c>
      <c r="E490" s="14">
        <v>5.67</v>
      </c>
      <c r="F490" s="15">
        <v>762.72</v>
      </c>
      <c r="G490" s="14">
        <f t="shared" ref="G490" si="250">TRUNC(E490*0.2693,2)</f>
        <v>1.52</v>
      </c>
      <c r="H490" s="15"/>
      <c r="I490" s="14">
        <f t="shared" ref="I490" si="251">H490+G490+E490</f>
        <v>7.1899999999999995</v>
      </c>
      <c r="J490" s="15">
        <f t="shared" ref="J490" si="252">TRUNC(I490*D490,2)</f>
        <v>967.19</v>
      </c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x14ac:dyDescent="0.25">
      <c r="A491" s="6" t="s">
        <v>939</v>
      </c>
      <c r="B491" s="83" t="s">
        <v>940</v>
      </c>
      <c r="C491" s="84"/>
      <c r="D491" s="84"/>
      <c r="E491" s="84"/>
      <c r="F491" s="84"/>
      <c r="G491" s="84"/>
      <c r="H491" s="84"/>
      <c r="I491" s="84"/>
      <c r="J491" s="84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89.25" x14ac:dyDescent="0.25">
      <c r="A492" s="8" t="s">
        <v>941</v>
      </c>
      <c r="B492" s="8" t="s">
        <v>942</v>
      </c>
      <c r="C492" s="9" t="s">
        <v>84</v>
      </c>
      <c r="D492" s="10">
        <v>130.44</v>
      </c>
      <c r="E492" s="14">
        <v>15</v>
      </c>
      <c r="F492" s="15">
        <v>1956.6</v>
      </c>
      <c r="G492" s="14">
        <f t="shared" ref="G492" si="253">TRUNC(E492*0.2693,2)</f>
        <v>4.03</v>
      </c>
      <c r="H492" s="15"/>
      <c r="I492" s="14">
        <f t="shared" ref="I492" si="254">H492+G492+E492</f>
        <v>19.03</v>
      </c>
      <c r="J492" s="15">
        <f t="shared" ref="J492" si="255">TRUNC(I492*D492,2)</f>
        <v>2482.27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x14ac:dyDescent="0.25">
      <c r="A493" s="6" t="s">
        <v>943</v>
      </c>
      <c r="B493" s="83" t="s">
        <v>944</v>
      </c>
      <c r="C493" s="84"/>
      <c r="D493" s="84"/>
      <c r="E493" s="84"/>
      <c r="F493" s="84"/>
      <c r="G493" s="84"/>
      <c r="H493" s="84"/>
      <c r="I493" s="84"/>
      <c r="J493" s="84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x14ac:dyDescent="0.25">
      <c r="A494" s="6" t="s">
        <v>945</v>
      </c>
      <c r="B494" s="83" t="s">
        <v>946</v>
      </c>
      <c r="C494" s="84"/>
      <c r="D494" s="84"/>
      <c r="E494" s="84"/>
      <c r="F494" s="84"/>
      <c r="G494" s="84"/>
      <c r="H494" s="84"/>
      <c r="I494" s="84"/>
      <c r="J494" s="84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25.5" x14ac:dyDescent="0.25">
      <c r="A495" s="8" t="s">
        <v>947</v>
      </c>
      <c r="B495" s="8" t="s">
        <v>948</v>
      </c>
      <c r="C495" s="9" t="s">
        <v>13</v>
      </c>
      <c r="D495" s="10">
        <v>8</v>
      </c>
      <c r="E495" s="14">
        <v>84.22</v>
      </c>
      <c r="F495" s="15">
        <v>673.76</v>
      </c>
      <c r="G495" s="14">
        <f t="shared" ref="G495" si="256">TRUNC(E495*0.2693,2)</f>
        <v>22.68</v>
      </c>
      <c r="H495" s="15"/>
      <c r="I495" s="14">
        <f t="shared" ref="I495" si="257">H495+G495+E495</f>
        <v>106.9</v>
      </c>
      <c r="J495" s="15">
        <f t="shared" ref="J495" si="258">TRUNC(I495*D495,2)</f>
        <v>855.2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x14ac:dyDescent="0.25">
      <c r="A496" s="6" t="s">
        <v>949</v>
      </c>
      <c r="B496" s="83" t="s">
        <v>950</v>
      </c>
      <c r="C496" s="84"/>
      <c r="D496" s="84"/>
      <c r="E496" s="84"/>
      <c r="F496" s="84"/>
      <c r="G496" s="84"/>
      <c r="H496" s="84"/>
      <c r="I496" s="84"/>
      <c r="J496" s="84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38.25" x14ac:dyDescent="0.25">
      <c r="A497" s="8" t="s">
        <v>951</v>
      </c>
      <c r="B497" s="8" t="s">
        <v>952</v>
      </c>
      <c r="C497" s="9" t="s">
        <v>13</v>
      </c>
      <c r="D497" s="10">
        <v>19</v>
      </c>
      <c r="E497" s="14">
        <v>227.69</v>
      </c>
      <c r="F497" s="15">
        <v>4326.1099999999997</v>
      </c>
      <c r="G497" s="14">
        <f t="shared" ref="G497:G501" si="259">TRUNC(E497*0.2693,2)</f>
        <v>61.31</v>
      </c>
      <c r="H497" s="15"/>
      <c r="I497" s="14">
        <f t="shared" ref="I497:I501" si="260">H497+G497+E497</f>
        <v>289</v>
      </c>
      <c r="J497" s="15">
        <f t="shared" ref="J497:J501" si="261">TRUNC(I497*D497,2)</f>
        <v>5491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63.75" x14ac:dyDescent="0.25">
      <c r="A498" s="8" t="s">
        <v>953</v>
      </c>
      <c r="B498" s="8" t="s">
        <v>954</v>
      </c>
      <c r="C498" s="9" t="s">
        <v>13</v>
      </c>
      <c r="D498" s="10">
        <v>12</v>
      </c>
      <c r="E498" s="14">
        <v>331.51</v>
      </c>
      <c r="F498" s="15">
        <v>3978.12</v>
      </c>
      <c r="G498" s="14">
        <f t="shared" si="259"/>
        <v>89.27</v>
      </c>
      <c r="H498" s="15"/>
      <c r="I498" s="14">
        <f t="shared" si="260"/>
        <v>420.78</v>
      </c>
      <c r="J498" s="15">
        <f t="shared" si="261"/>
        <v>5049.3599999999997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63.75" x14ac:dyDescent="0.25">
      <c r="A499" s="8" t="s">
        <v>955</v>
      </c>
      <c r="B499" s="8" t="s">
        <v>956</v>
      </c>
      <c r="C499" s="9" t="s">
        <v>13</v>
      </c>
      <c r="D499" s="10">
        <v>7</v>
      </c>
      <c r="E499" s="14">
        <v>378.31</v>
      </c>
      <c r="F499" s="15">
        <v>2648.17</v>
      </c>
      <c r="G499" s="14">
        <f t="shared" si="259"/>
        <v>101.87</v>
      </c>
      <c r="H499" s="15"/>
      <c r="I499" s="14">
        <f t="shared" si="260"/>
        <v>480.18</v>
      </c>
      <c r="J499" s="15">
        <f t="shared" si="261"/>
        <v>3361.26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76.5" x14ac:dyDescent="0.25">
      <c r="A500" s="8" t="s">
        <v>957</v>
      </c>
      <c r="B500" s="8" t="s">
        <v>958</v>
      </c>
      <c r="C500" s="9" t="s">
        <v>13</v>
      </c>
      <c r="D500" s="10">
        <v>5</v>
      </c>
      <c r="E500" s="14">
        <v>1429.38</v>
      </c>
      <c r="F500" s="15">
        <v>7146.9</v>
      </c>
      <c r="G500" s="14">
        <f t="shared" si="259"/>
        <v>384.93</v>
      </c>
      <c r="H500" s="15"/>
      <c r="I500" s="14">
        <f t="shared" si="260"/>
        <v>1814.3100000000002</v>
      </c>
      <c r="J500" s="15">
        <f t="shared" si="261"/>
        <v>9071.5499999999993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76.5" x14ac:dyDescent="0.25">
      <c r="A501" s="8" t="s">
        <v>959</v>
      </c>
      <c r="B501" s="8" t="s">
        <v>960</v>
      </c>
      <c r="C501" s="9" t="s">
        <v>13</v>
      </c>
      <c r="D501" s="10">
        <v>1</v>
      </c>
      <c r="E501" s="14">
        <v>1625.08</v>
      </c>
      <c r="F501" s="15">
        <v>1625.08</v>
      </c>
      <c r="G501" s="14">
        <f t="shared" si="259"/>
        <v>437.63</v>
      </c>
      <c r="H501" s="15"/>
      <c r="I501" s="14">
        <f t="shared" si="260"/>
        <v>2062.71</v>
      </c>
      <c r="J501" s="15">
        <f t="shared" si="261"/>
        <v>2062.71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x14ac:dyDescent="0.25">
      <c r="A502" s="80" t="s">
        <v>14</v>
      </c>
      <c r="B502" s="81"/>
      <c r="C502" s="81"/>
      <c r="D502" s="81"/>
      <c r="E502" s="81"/>
      <c r="F502" s="81"/>
      <c r="G502" s="81"/>
      <c r="H502" s="81"/>
      <c r="I502" s="82"/>
      <c r="J502" s="15">
        <f>SUM(J367:J501)</f>
        <v>103054.08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x14ac:dyDescent="0.25">
      <c r="A503" s="6" t="s">
        <v>961</v>
      </c>
      <c r="B503" s="83" t="s">
        <v>962</v>
      </c>
      <c r="C503" s="84"/>
      <c r="D503" s="84"/>
      <c r="E503" s="84"/>
      <c r="F503" s="84"/>
      <c r="G503" s="84"/>
      <c r="H503" s="84"/>
      <c r="I503" s="84"/>
      <c r="J503" s="84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x14ac:dyDescent="0.25">
      <c r="A504" s="6" t="s">
        <v>963</v>
      </c>
      <c r="B504" s="83" t="s">
        <v>964</v>
      </c>
      <c r="C504" s="84"/>
      <c r="D504" s="84"/>
      <c r="E504" s="84"/>
      <c r="F504" s="84"/>
      <c r="G504" s="84"/>
      <c r="H504" s="84"/>
      <c r="I504" s="84"/>
      <c r="J504" s="84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x14ac:dyDescent="0.25">
      <c r="A505" s="6" t="s">
        <v>965</v>
      </c>
      <c r="B505" s="83" t="s">
        <v>966</v>
      </c>
      <c r="C505" s="84"/>
      <c r="D505" s="84"/>
      <c r="E505" s="84"/>
      <c r="F505" s="84"/>
      <c r="G505" s="84"/>
      <c r="H505" s="84"/>
      <c r="I505" s="84"/>
      <c r="J505" s="84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x14ac:dyDescent="0.25">
      <c r="A506" s="6" t="s">
        <v>967</v>
      </c>
      <c r="B506" s="83" t="s">
        <v>968</v>
      </c>
      <c r="C506" s="84"/>
      <c r="D506" s="84"/>
      <c r="E506" s="84"/>
      <c r="F506" s="84"/>
      <c r="G506" s="84"/>
      <c r="H506" s="84"/>
      <c r="I506" s="84"/>
      <c r="J506" s="84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76.5" x14ac:dyDescent="0.25">
      <c r="A507" s="8" t="s">
        <v>969</v>
      </c>
      <c r="B507" s="8" t="s">
        <v>970</v>
      </c>
      <c r="C507" s="9" t="s">
        <v>13</v>
      </c>
      <c r="D507" s="10">
        <v>3</v>
      </c>
      <c r="E507" s="14">
        <v>373.1</v>
      </c>
      <c r="F507" s="15">
        <v>1119.3</v>
      </c>
      <c r="G507" s="14">
        <f t="shared" ref="G507:G508" si="262">TRUNC(E507*0.2693,2)</f>
        <v>100.47</v>
      </c>
      <c r="H507" s="15"/>
      <c r="I507" s="14">
        <f t="shared" ref="I507:I508" si="263">H507+G507+E507</f>
        <v>473.57000000000005</v>
      </c>
      <c r="J507" s="15">
        <f t="shared" ref="J507:J508" si="264">TRUNC(I507*D507,2)</f>
        <v>1420.71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63.75" x14ac:dyDescent="0.25">
      <c r="A508" s="8" t="s">
        <v>971</v>
      </c>
      <c r="B508" s="8" t="s">
        <v>972</v>
      </c>
      <c r="C508" s="9" t="s">
        <v>13</v>
      </c>
      <c r="D508" s="10">
        <v>1</v>
      </c>
      <c r="E508" s="14">
        <v>4752.3500000000004</v>
      </c>
      <c r="F508" s="15">
        <v>4752.3500000000004</v>
      </c>
      <c r="G508" s="14">
        <f t="shared" si="262"/>
        <v>1279.8</v>
      </c>
      <c r="H508" s="15"/>
      <c r="I508" s="14">
        <f t="shared" si="263"/>
        <v>6032.1500000000005</v>
      </c>
      <c r="J508" s="15">
        <f t="shared" si="264"/>
        <v>6032.15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x14ac:dyDescent="0.25">
      <c r="A509" s="6" t="s">
        <v>973</v>
      </c>
      <c r="B509" s="83" t="s">
        <v>974</v>
      </c>
      <c r="C509" s="84"/>
      <c r="D509" s="84"/>
      <c r="E509" s="84"/>
      <c r="F509" s="84"/>
      <c r="G509" s="84"/>
      <c r="H509" s="84"/>
      <c r="I509" s="84"/>
      <c r="J509" s="84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76.5" x14ac:dyDescent="0.25">
      <c r="A510" s="8" t="s">
        <v>969</v>
      </c>
      <c r="B510" s="8" t="s">
        <v>970</v>
      </c>
      <c r="C510" s="9" t="s">
        <v>13</v>
      </c>
      <c r="D510" s="10">
        <v>6</v>
      </c>
      <c r="E510" s="14">
        <v>373.1</v>
      </c>
      <c r="F510" s="15">
        <v>2238.6</v>
      </c>
      <c r="G510" s="14">
        <f t="shared" ref="G510:G515" si="265">TRUNC(E510*0.2693,2)</f>
        <v>100.47</v>
      </c>
      <c r="H510" s="15"/>
      <c r="I510" s="14">
        <f t="shared" ref="I510:I515" si="266">H510+G510+E510</f>
        <v>473.57000000000005</v>
      </c>
      <c r="J510" s="15">
        <f t="shared" ref="J510:J515" si="267">TRUNC(I510*D510,2)</f>
        <v>2841.42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76.5" x14ac:dyDescent="0.25">
      <c r="A511" s="8" t="s">
        <v>975</v>
      </c>
      <c r="B511" s="8" t="s">
        <v>976</v>
      </c>
      <c r="C511" s="9" t="s">
        <v>13</v>
      </c>
      <c r="D511" s="10">
        <v>4</v>
      </c>
      <c r="E511" s="14">
        <v>370.03</v>
      </c>
      <c r="F511" s="15">
        <v>1480.12</v>
      </c>
      <c r="G511" s="14">
        <f t="shared" si="265"/>
        <v>99.64</v>
      </c>
      <c r="H511" s="15"/>
      <c r="I511" s="14">
        <f t="shared" si="266"/>
        <v>469.66999999999996</v>
      </c>
      <c r="J511" s="15">
        <f t="shared" si="267"/>
        <v>1878.68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76.5" x14ac:dyDescent="0.25">
      <c r="A512" s="8" t="s">
        <v>977</v>
      </c>
      <c r="B512" s="8" t="s">
        <v>978</v>
      </c>
      <c r="C512" s="9" t="s">
        <v>13</v>
      </c>
      <c r="D512" s="10">
        <v>3</v>
      </c>
      <c r="E512" s="14">
        <v>507.56</v>
      </c>
      <c r="F512" s="15">
        <v>1522.68</v>
      </c>
      <c r="G512" s="14">
        <f t="shared" si="265"/>
        <v>136.68</v>
      </c>
      <c r="H512" s="15"/>
      <c r="I512" s="14">
        <f t="shared" si="266"/>
        <v>644.24</v>
      </c>
      <c r="J512" s="15">
        <f t="shared" si="267"/>
        <v>1932.72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76.5" x14ac:dyDescent="0.25">
      <c r="A513" s="8" t="s">
        <v>979</v>
      </c>
      <c r="B513" s="8" t="s">
        <v>980</v>
      </c>
      <c r="C513" s="9" t="s">
        <v>13</v>
      </c>
      <c r="D513" s="10">
        <v>1</v>
      </c>
      <c r="E513" s="14">
        <v>615.12</v>
      </c>
      <c r="F513" s="15">
        <v>615.12</v>
      </c>
      <c r="G513" s="14">
        <f t="shared" si="265"/>
        <v>165.65</v>
      </c>
      <c r="H513" s="15"/>
      <c r="I513" s="14">
        <f t="shared" si="266"/>
        <v>780.77</v>
      </c>
      <c r="J513" s="15">
        <f t="shared" si="267"/>
        <v>780.77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38.25" x14ac:dyDescent="0.25">
      <c r="A514" s="8" t="s">
        <v>981</v>
      </c>
      <c r="B514" s="8" t="s">
        <v>982</v>
      </c>
      <c r="C514" s="9" t="s">
        <v>13</v>
      </c>
      <c r="D514" s="10">
        <v>1</v>
      </c>
      <c r="E514" s="14">
        <v>1398.13</v>
      </c>
      <c r="F514" s="15">
        <v>1398.13</v>
      </c>
      <c r="G514" s="14">
        <f t="shared" si="265"/>
        <v>376.51</v>
      </c>
      <c r="H514" s="15"/>
      <c r="I514" s="14">
        <f t="shared" si="266"/>
        <v>1774.64</v>
      </c>
      <c r="J514" s="15">
        <f t="shared" si="267"/>
        <v>1774.64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38.25" x14ac:dyDescent="0.25">
      <c r="A515" s="8" t="s">
        <v>983</v>
      </c>
      <c r="B515" s="8" t="s">
        <v>984</v>
      </c>
      <c r="C515" s="9" t="s">
        <v>13</v>
      </c>
      <c r="D515" s="10">
        <v>1</v>
      </c>
      <c r="E515" s="14">
        <v>1843.15</v>
      </c>
      <c r="F515" s="15">
        <v>1843.15</v>
      </c>
      <c r="G515" s="14">
        <f t="shared" si="265"/>
        <v>496.36</v>
      </c>
      <c r="H515" s="15"/>
      <c r="I515" s="14">
        <f t="shared" si="266"/>
        <v>2339.5100000000002</v>
      </c>
      <c r="J515" s="15">
        <f t="shared" si="267"/>
        <v>2339.5100000000002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x14ac:dyDescent="0.25">
      <c r="A516" s="6" t="s">
        <v>985</v>
      </c>
      <c r="B516" s="83" t="s">
        <v>986</v>
      </c>
      <c r="C516" s="84"/>
      <c r="D516" s="84"/>
      <c r="E516" s="84"/>
      <c r="F516" s="84"/>
      <c r="G516" s="84"/>
      <c r="H516" s="84"/>
      <c r="I516" s="84"/>
      <c r="J516" s="84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63.75" x14ac:dyDescent="0.25">
      <c r="A517" s="8" t="s">
        <v>987</v>
      </c>
      <c r="B517" s="8" t="s">
        <v>988</v>
      </c>
      <c r="C517" s="9" t="s">
        <v>47</v>
      </c>
      <c r="D517" s="10">
        <v>101.98</v>
      </c>
      <c r="E517" s="14">
        <v>9.89</v>
      </c>
      <c r="F517" s="15">
        <v>1008.58</v>
      </c>
      <c r="G517" s="14">
        <f t="shared" ref="G517:G526" si="268">TRUNC(E517*0.2693,2)</f>
        <v>2.66</v>
      </c>
      <c r="H517" s="15"/>
      <c r="I517" s="14">
        <f t="shared" ref="I517:I526" si="269">H517+G517+E517</f>
        <v>12.55</v>
      </c>
      <c r="J517" s="15">
        <f t="shared" ref="J517:J526" si="270">TRUNC(I517*D517,2)</f>
        <v>1279.8399999999999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51" x14ac:dyDescent="0.25">
      <c r="A518" s="8" t="s">
        <v>989</v>
      </c>
      <c r="B518" s="8" t="s">
        <v>990</v>
      </c>
      <c r="C518" s="9" t="s">
        <v>47</v>
      </c>
      <c r="D518" s="10">
        <v>3.43</v>
      </c>
      <c r="E518" s="14">
        <v>9.34</v>
      </c>
      <c r="F518" s="14"/>
      <c r="G518" s="14">
        <f t="shared" si="268"/>
        <v>2.5099999999999998</v>
      </c>
      <c r="H518" s="15"/>
      <c r="I518" s="14">
        <f t="shared" si="269"/>
        <v>11.85</v>
      </c>
      <c r="J518" s="15">
        <f t="shared" si="270"/>
        <v>40.64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38.25" x14ac:dyDescent="0.25">
      <c r="A519" s="8" t="s">
        <v>991</v>
      </c>
      <c r="B519" s="8" t="s">
        <v>992</v>
      </c>
      <c r="C519" s="9" t="s">
        <v>47</v>
      </c>
      <c r="D519" s="10">
        <v>3.47</v>
      </c>
      <c r="E519" s="14">
        <v>17.52</v>
      </c>
      <c r="F519" s="15">
        <v>60.79</v>
      </c>
      <c r="G519" s="14">
        <f t="shared" si="268"/>
        <v>4.71</v>
      </c>
      <c r="H519" s="15"/>
      <c r="I519" s="14">
        <f t="shared" si="269"/>
        <v>22.23</v>
      </c>
      <c r="J519" s="15">
        <f t="shared" si="270"/>
        <v>77.13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38.25" x14ac:dyDescent="0.25">
      <c r="A520" s="8" t="s">
        <v>993</v>
      </c>
      <c r="B520" s="8" t="s">
        <v>994</v>
      </c>
      <c r="C520" s="9" t="s">
        <v>47</v>
      </c>
      <c r="D520" s="10">
        <v>2.21</v>
      </c>
      <c r="E520" s="14">
        <v>29.7</v>
      </c>
      <c r="F520" s="15">
        <v>65.63</v>
      </c>
      <c r="G520" s="14">
        <f t="shared" si="268"/>
        <v>7.99</v>
      </c>
      <c r="H520" s="15"/>
      <c r="I520" s="14">
        <f t="shared" si="269"/>
        <v>37.69</v>
      </c>
      <c r="J520" s="15">
        <f t="shared" si="270"/>
        <v>83.29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63.75" x14ac:dyDescent="0.25">
      <c r="A521" s="8" t="s">
        <v>995</v>
      </c>
      <c r="B521" s="8" t="s">
        <v>996</v>
      </c>
      <c r="C521" s="9" t="s">
        <v>47</v>
      </c>
      <c r="D521" s="10">
        <v>1419.28</v>
      </c>
      <c r="E521" s="14">
        <v>21.47</v>
      </c>
      <c r="F521" s="15">
        <v>30471.94</v>
      </c>
      <c r="G521" s="14">
        <f t="shared" si="268"/>
        <v>5.78</v>
      </c>
      <c r="H521" s="15"/>
      <c r="I521" s="14">
        <f t="shared" si="269"/>
        <v>27.25</v>
      </c>
      <c r="J521" s="15">
        <f t="shared" si="270"/>
        <v>38675.379999999997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51" x14ac:dyDescent="0.25">
      <c r="A522" s="8" t="s">
        <v>997</v>
      </c>
      <c r="B522" s="8" t="s">
        <v>998</v>
      </c>
      <c r="C522" s="9" t="s">
        <v>47</v>
      </c>
      <c r="D522" s="10">
        <v>608.54</v>
      </c>
      <c r="E522" s="14">
        <v>25.36</v>
      </c>
      <c r="F522" s="15">
        <v>15432.57</v>
      </c>
      <c r="G522" s="14">
        <f t="shared" si="268"/>
        <v>6.82</v>
      </c>
      <c r="H522" s="15"/>
      <c r="I522" s="14">
        <f t="shared" si="269"/>
        <v>32.18</v>
      </c>
      <c r="J522" s="15">
        <f t="shared" si="270"/>
        <v>19582.810000000001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63.75" x14ac:dyDescent="0.25">
      <c r="A523" s="8" t="s">
        <v>999</v>
      </c>
      <c r="B523" s="8" t="s">
        <v>1000</v>
      </c>
      <c r="C523" s="9" t="s">
        <v>47</v>
      </c>
      <c r="D523" s="10">
        <v>19.5</v>
      </c>
      <c r="E523" s="14">
        <v>38.590000000000003</v>
      </c>
      <c r="F523" s="15">
        <v>752.5</v>
      </c>
      <c r="G523" s="14">
        <f t="shared" si="268"/>
        <v>10.39</v>
      </c>
      <c r="H523" s="15"/>
      <c r="I523" s="14">
        <f t="shared" si="269"/>
        <v>48.980000000000004</v>
      </c>
      <c r="J523" s="15">
        <f t="shared" si="270"/>
        <v>955.11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63.75" x14ac:dyDescent="0.25">
      <c r="A524" s="8" t="s">
        <v>1001</v>
      </c>
      <c r="B524" s="8" t="s">
        <v>1002</v>
      </c>
      <c r="C524" s="9" t="s">
        <v>47</v>
      </c>
      <c r="D524" s="10">
        <v>15.63</v>
      </c>
      <c r="E524" s="14">
        <v>41.13</v>
      </c>
      <c r="F524" s="15">
        <v>642.86</v>
      </c>
      <c r="G524" s="14">
        <f t="shared" si="268"/>
        <v>11.07</v>
      </c>
      <c r="H524" s="15"/>
      <c r="I524" s="14">
        <f t="shared" si="269"/>
        <v>52.2</v>
      </c>
      <c r="J524" s="15">
        <f t="shared" si="270"/>
        <v>815.88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38.25" x14ac:dyDescent="0.25">
      <c r="A525" s="8" t="s">
        <v>1003</v>
      </c>
      <c r="B525" s="8" t="s">
        <v>1004</v>
      </c>
      <c r="C525" s="9" t="s">
        <v>47</v>
      </c>
      <c r="D525" s="10">
        <v>73.97</v>
      </c>
      <c r="E525" s="14">
        <v>14.75</v>
      </c>
      <c r="F525" s="15">
        <v>1091.05</v>
      </c>
      <c r="G525" s="14">
        <f t="shared" si="268"/>
        <v>3.97</v>
      </c>
      <c r="H525" s="15"/>
      <c r="I525" s="14">
        <f t="shared" si="269"/>
        <v>18.72</v>
      </c>
      <c r="J525" s="15">
        <f t="shared" si="270"/>
        <v>1384.71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25.5" x14ac:dyDescent="0.25">
      <c r="A526" s="8" t="s">
        <v>1005</v>
      </c>
      <c r="B526" s="8" t="s">
        <v>1006</v>
      </c>
      <c r="C526" s="9" t="s">
        <v>47</v>
      </c>
      <c r="D526" s="10">
        <v>20</v>
      </c>
      <c r="E526" s="14">
        <v>67.489999999999995</v>
      </c>
      <c r="F526" s="15">
        <v>1349.8</v>
      </c>
      <c r="G526" s="14">
        <f t="shared" si="268"/>
        <v>18.170000000000002</v>
      </c>
      <c r="H526" s="15"/>
      <c r="I526" s="14">
        <f t="shared" si="269"/>
        <v>85.66</v>
      </c>
      <c r="J526" s="15">
        <f t="shared" si="270"/>
        <v>1713.2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x14ac:dyDescent="0.25">
      <c r="A527" s="6" t="s">
        <v>1007</v>
      </c>
      <c r="B527" s="83" t="s">
        <v>1008</v>
      </c>
      <c r="C527" s="84"/>
      <c r="D527" s="84"/>
      <c r="E527" s="84"/>
      <c r="F527" s="84"/>
      <c r="G527" s="84"/>
      <c r="H527" s="84"/>
      <c r="I527" s="84"/>
      <c r="J527" s="84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51" x14ac:dyDescent="0.25">
      <c r="A528" s="8" t="s">
        <v>1009</v>
      </c>
      <c r="B528" s="8" t="s">
        <v>1010</v>
      </c>
      <c r="C528" s="9" t="s">
        <v>47</v>
      </c>
      <c r="D528" s="10">
        <v>10024.98</v>
      </c>
      <c r="E528" s="14">
        <v>3.31</v>
      </c>
      <c r="F528" s="14"/>
      <c r="G528" s="14">
        <f t="shared" ref="G528:G538" si="271">TRUNC(E528*0.2693,2)</f>
        <v>0.89</v>
      </c>
      <c r="H528" s="15"/>
      <c r="I528" s="14">
        <f t="shared" ref="I528:I538" si="272">H528+G528+E528</f>
        <v>4.2</v>
      </c>
      <c r="J528" s="15">
        <f t="shared" ref="J528:J538" si="273">TRUNC(I528*D528,2)</f>
        <v>42104.91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51" x14ac:dyDescent="0.25">
      <c r="A529" s="8" t="s">
        <v>1011</v>
      </c>
      <c r="B529" s="8" t="s">
        <v>1012</v>
      </c>
      <c r="C529" s="9" t="s">
        <v>47</v>
      </c>
      <c r="D529" s="10">
        <v>728.11</v>
      </c>
      <c r="E529" s="14">
        <v>5.41</v>
      </c>
      <c r="F529" s="14"/>
      <c r="G529" s="14">
        <f t="shared" si="271"/>
        <v>1.45</v>
      </c>
      <c r="H529" s="15"/>
      <c r="I529" s="14">
        <f t="shared" si="272"/>
        <v>6.86</v>
      </c>
      <c r="J529" s="15">
        <f t="shared" si="273"/>
        <v>4994.83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51" x14ac:dyDescent="0.25">
      <c r="A530" s="8" t="s">
        <v>1013</v>
      </c>
      <c r="B530" s="8" t="s">
        <v>1014</v>
      </c>
      <c r="C530" s="9" t="s">
        <v>47</v>
      </c>
      <c r="D530" s="10">
        <v>523.69000000000005</v>
      </c>
      <c r="E530" s="14">
        <v>7.43</v>
      </c>
      <c r="F530" s="15">
        <v>3891.01</v>
      </c>
      <c r="G530" s="14">
        <f t="shared" si="271"/>
        <v>2</v>
      </c>
      <c r="H530" s="15"/>
      <c r="I530" s="14">
        <f t="shared" si="272"/>
        <v>9.43</v>
      </c>
      <c r="J530" s="15">
        <f t="shared" si="273"/>
        <v>4938.3900000000003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51" x14ac:dyDescent="0.25">
      <c r="A531" s="8" t="s">
        <v>1015</v>
      </c>
      <c r="B531" s="8" t="s">
        <v>1016</v>
      </c>
      <c r="C531" s="9" t="s">
        <v>47</v>
      </c>
      <c r="D531" s="10">
        <v>50.21</v>
      </c>
      <c r="E531" s="14">
        <v>9.2200000000000006</v>
      </c>
      <c r="F531" s="15">
        <v>462.93</v>
      </c>
      <c r="G531" s="14">
        <f t="shared" si="271"/>
        <v>2.48</v>
      </c>
      <c r="H531" s="15"/>
      <c r="I531" s="14">
        <f t="shared" si="272"/>
        <v>11.700000000000001</v>
      </c>
      <c r="J531" s="15">
        <f t="shared" si="273"/>
        <v>587.45000000000005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25.5" x14ac:dyDescent="0.25">
      <c r="A532" s="8" t="s">
        <v>1017</v>
      </c>
      <c r="B532" s="8" t="s">
        <v>1018</v>
      </c>
      <c r="C532" s="9" t="s">
        <v>47</v>
      </c>
      <c r="D532" s="10">
        <v>1309.67</v>
      </c>
      <c r="E532" s="14">
        <v>10.01</v>
      </c>
      <c r="F532" s="15">
        <v>13109.79</v>
      </c>
      <c r="G532" s="14">
        <f t="shared" si="271"/>
        <v>2.69</v>
      </c>
      <c r="H532" s="15"/>
      <c r="I532" s="14">
        <f t="shared" si="272"/>
        <v>12.7</v>
      </c>
      <c r="J532" s="15">
        <f t="shared" si="273"/>
        <v>16632.8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25.5" x14ac:dyDescent="0.25">
      <c r="A533" s="8" t="s">
        <v>1019</v>
      </c>
      <c r="B533" s="8" t="s">
        <v>1020</v>
      </c>
      <c r="C533" s="9" t="s">
        <v>47</v>
      </c>
      <c r="D533" s="10">
        <v>89.5</v>
      </c>
      <c r="E533" s="14">
        <v>22.72</v>
      </c>
      <c r="F533" s="15">
        <v>2033.44</v>
      </c>
      <c r="G533" s="14">
        <f t="shared" si="271"/>
        <v>6.11</v>
      </c>
      <c r="H533" s="15"/>
      <c r="I533" s="14">
        <f t="shared" si="272"/>
        <v>28.83</v>
      </c>
      <c r="J533" s="15">
        <f t="shared" si="273"/>
        <v>2580.2800000000002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25.5" x14ac:dyDescent="0.25">
      <c r="A534" s="8" t="s">
        <v>1021</v>
      </c>
      <c r="B534" s="8" t="s">
        <v>1022</v>
      </c>
      <c r="C534" s="9" t="s">
        <v>47</v>
      </c>
      <c r="D534" s="10">
        <v>192.4</v>
      </c>
      <c r="E534" s="14">
        <v>31.37</v>
      </c>
      <c r="F534" s="15">
        <v>6035.58</v>
      </c>
      <c r="G534" s="14">
        <f t="shared" si="271"/>
        <v>8.44</v>
      </c>
      <c r="H534" s="15"/>
      <c r="I534" s="14">
        <f t="shared" si="272"/>
        <v>39.81</v>
      </c>
      <c r="J534" s="15">
        <f t="shared" si="273"/>
        <v>7659.44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25.5" x14ac:dyDescent="0.25">
      <c r="A535" s="8" t="s">
        <v>1023</v>
      </c>
      <c r="B535" s="8" t="s">
        <v>1024</v>
      </c>
      <c r="C535" s="9" t="s">
        <v>47</v>
      </c>
      <c r="D535" s="10">
        <v>48.1</v>
      </c>
      <c r="E535" s="14">
        <v>18.14</v>
      </c>
      <c r="F535" s="15">
        <v>872.53</v>
      </c>
      <c r="G535" s="14">
        <f t="shared" si="271"/>
        <v>4.88</v>
      </c>
      <c r="H535" s="15"/>
      <c r="I535" s="14">
        <f t="shared" si="272"/>
        <v>23.02</v>
      </c>
      <c r="J535" s="15">
        <f t="shared" si="273"/>
        <v>1107.26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25.5" x14ac:dyDescent="0.25">
      <c r="A536" s="8" t="s">
        <v>1025</v>
      </c>
      <c r="B536" s="8" t="s">
        <v>1026</v>
      </c>
      <c r="C536" s="9" t="s">
        <v>47</v>
      </c>
      <c r="D536" s="10">
        <v>36.96</v>
      </c>
      <c r="E536" s="14">
        <v>114.6</v>
      </c>
      <c r="F536" s="15">
        <v>4235.6099999999997</v>
      </c>
      <c r="G536" s="14">
        <f t="shared" si="271"/>
        <v>30.86</v>
      </c>
      <c r="H536" s="15"/>
      <c r="I536" s="14">
        <f t="shared" si="272"/>
        <v>145.45999999999998</v>
      </c>
      <c r="J536" s="15">
        <f t="shared" si="273"/>
        <v>5376.2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25.5" x14ac:dyDescent="0.25">
      <c r="A537" s="8" t="s">
        <v>1027</v>
      </c>
      <c r="B537" s="8" t="s">
        <v>1028</v>
      </c>
      <c r="C537" s="9" t="s">
        <v>47</v>
      </c>
      <c r="D537" s="10">
        <v>430.88</v>
      </c>
      <c r="E537" s="14">
        <v>12.74</v>
      </c>
      <c r="F537" s="15">
        <v>5489.41</v>
      </c>
      <c r="G537" s="14">
        <f t="shared" si="271"/>
        <v>3.43</v>
      </c>
      <c r="H537" s="15"/>
      <c r="I537" s="14">
        <f t="shared" si="272"/>
        <v>16.170000000000002</v>
      </c>
      <c r="J537" s="15">
        <f t="shared" si="273"/>
        <v>6967.32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25.5" x14ac:dyDescent="0.25">
      <c r="A538" s="8" t="s">
        <v>1029</v>
      </c>
      <c r="B538" s="8" t="s">
        <v>1030</v>
      </c>
      <c r="C538" s="9" t="s">
        <v>47</v>
      </c>
      <c r="D538" s="10">
        <v>29.4</v>
      </c>
      <c r="E538" s="14">
        <v>9.5399999999999991</v>
      </c>
      <c r="F538" s="15">
        <v>280.47000000000003</v>
      </c>
      <c r="G538" s="14">
        <f t="shared" si="271"/>
        <v>2.56</v>
      </c>
      <c r="H538" s="15"/>
      <c r="I538" s="14">
        <f t="shared" si="272"/>
        <v>12.1</v>
      </c>
      <c r="J538" s="15">
        <f t="shared" si="273"/>
        <v>355.74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x14ac:dyDescent="0.25">
      <c r="A539" s="6" t="s">
        <v>1031</v>
      </c>
      <c r="B539" s="83" t="s">
        <v>1032</v>
      </c>
      <c r="C539" s="84"/>
      <c r="D539" s="84"/>
      <c r="E539" s="84"/>
      <c r="F539" s="84"/>
      <c r="G539" s="84"/>
      <c r="H539" s="84"/>
      <c r="I539" s="84"/>
      <c r="J539" s="84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38.25" x14ac:dyDescent="0.25">
      <c r="A540" s="8" t="s">
        <v>1033</v>
      </c>
      <c r="B540" s="8" t="s">
        <v>1034</v>
      </c>
      <c r="C540" s="9" t="s">
        <v>13</v>
      </c>
      <c r="D540" s="10">
        <v>21</v>
      </c>
      <c r="E540" s="14">
        <v>26.25</v>
      </c>
      <c r="F540" s="15">
        <v>551.25</v>
      </c>
      <c r="G540" s="14">
        <f t="shared" ref="G540:G553" si="274">TRUNC(E540*0.2693,2)</f>
        <v>7.06</v>
      </c>
      <c r="H540" s="15"/>
      <c r="I540" s="14">
        <f t="shared" ref="I540:I553" si="275">H540+G540+E540</f>
        <v>33.31</v>
      </c>
      <c r="J540" s="15">
        <f t="shared" ref="J540:J553" si="276">TRUNC(I540*D540,2)</f>
        <v>699.51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38.25" x14ac:dyDescent="0.25">
      <c r="A541" s="8" t="s">
        <v>1035</v>
      </c>
      <c r="B541" s="8" t="s">
        <v>1036</v>
      </c>
      <c r="C541" s="9" t="s">
        <v>13</v>
      </c>
      <c r="D541" s="10">
        <v>364</v>
      </c>
      <c r="E541" s="14">
        <v>6.12</v>
      </c>
      <c r="F541" s="15">
        <v>2227.6799999999998</v>
      </c>
      <c r="G541" s="14">
        <f t="shared" si="274"/>
        <v>1.64</v>
      </c>
      <c r="H541" s="15"/>
      <c r="I541" s="14">
        <f t="shared" si="275"/>
        <v>7.76</v>
      </c>
      <c r="J541" s="15">
        <f t="shared" si="276"/>
        <v>2824.64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51" x14ac:dyDescent="0.25">
      <c r="A542" s="8" t="s">
        <v>1037</v>
      </c>
      <c r="B542" s="8" t="s">
        <v>1038</v>
      </c>
      <c r="C542" s="9" t="s">
        <v>13</v>
      </c>
      <c r="D542" s="10">
        <v>27</v>
      </c>
      <c r="E542" s="14">
        <v>10.32</v>
      </c>
      <c r="F542" s="15">
        <v>278.64</v>
      </c>
      <c r="G542" s="14">
        <f t="shared" si="274"/>
        <v>2.77</v>
      </c>
      <c r="H542" s="15"/>
      <c r="I542" s="14">
        <f t="shared" si="275"/>
        <v>13.09</v>
      </c>
      <c r="J542" s="15">
        <f t="shared" si="276"/>
        <v>353.43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51" x14ac:dyDescent="0.25">
      <c r="A543" s="8" t="s">
        <v>1039</v>
      </c>
      <c r="B543" s="8" t="s">
        <v>1040</v>
      </c>
      <c r="C543" s="9" t="s">
        <v>13</v>
      </c>
      <c r="D543" s="10">
        <v>48</v>
      </c>
      <c r="E543" s="14">
        <v>20.53</v>
      </c>
      <c r="F543" s="15">
        <v>985.44</v>
      </c>
      <c r="G543" s="14">
        <f t="shared" si="274"/>
        <v>5.52</v>
      </c>
      <c r="H543" s="15"/>
      <c r="I543" s="14">
        <f t="shared" si="275"/>
        <v>26.05</v>
      </c>
      <c r="J543" s="15">
        <f t="shared" si="276"/>
        <v>1250.4000000000001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51" x14ac:dyDescent="0.25">
      <c r="A544" s="8" t="s">
        <v>1041</v>
      </c>
      <c r="B544" s="8" t="s">
        <v>1042</v>
      </c>
      <c r="C544" s="9" t="s">
        <v>13</v>
      </c>
      <c r="D544" s="10">
        <v>202</v>
      </c>
      <c r="E544" s="14">
        <v>19.07</v>
      </c>
      <c r="F544" s="15">
        <v>3852.14</v>
      </c>
      <c r="G544" s="14">
        <f t="shared" si="274"/>
        <v>5.13</v>
      </c>
      <c r="H544" s="15"/>
      <c r="I544" s="14">
        <f t="shared" si="275"/>
        <v>24.2</v>
      </c>
      <c r="J544" s="15">
        <f t="shared" si="276"/>
        <v>4888.3999999999996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51" x14ac:dyDescent="0.25">
      <c r="A545" s="8" t="s">
        <v>1043</v>
      </c>
      <c r="B545" s="8" t="s">
        <v>1044</v>
      </c>
      <c r="C545" s="9" t="s">
        <v>13</v>
      </c>
      <c r="D545" s="10">
        <v>47</v>
      </c>
      <c r="E545" s="14">
        <v>22.92</v>
      </c>
      <c r="F545" s="15">
        <v>1077.24</v>
      </c>
      <c r="G545" s="14">
        <f t="shared" si="274"/>
        <v>6.17</v>
      </c>
      <c r="H545" s="15"/>
      <c r="I545" s="14">
        <f t="shared" si="275"/>
        <v>29.090000000000003</v>
      </c>
      <c r="J545" s="15">
        <f t="shared" si="276"/>
        <v>1367.23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51" x14ac:dyDescent="0.25">
      <c r="A546" s="8" t="s">
        <v>1045</v>
      </c>
      <c r="B546" s="8" t="s">
        <v>1046</v>
      </c>
      <c r="C546" s="9" t="s">
        <v>13</v>
      </c>
      <c r="D546" s="10">
        <v>42</v>
      </c>
      <c r="E546" s="14">
        <v>20.49</v>
      </c>
      <c r="F546" s="15">
        <v>860.58</v>
      </c>
      <c r="G546" s="14">
        <f t="shared" si="274"/>
        <v>5.51</v>
      </c>
      <c r="H546" s="15"/>
      <c r="I546" s="14">
        <f t="shared" si="275"/>
        <v>26</v>
      </c>
      <c r="J546" s="15">
        <f t="shared" si="276"/>
        <v>1092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51" x14ac:dyDescent="0.25">
      <c r="A547" s="8" t="s">
        <v>1047</v>
      </c>
      <c r="B547" s="8" t="s">
        <v>1048</v>
      </c>
      <c r="C547" s="9" t="s">
        <v>13</v>
      </c>
      <c r="D547" s="10">
        <v>19</v>
      </c>
      <c r="E547" s="14">
        <v>24.91</v>
      </c>
      <c r="F547" s="15">
        <v>473.29</v>
      </c>
      <c r="G547" s="14">
        <f t="shared" si="274"/>
        <v>6.7</v>
      </c>
      <c r="H547" s="15"/>
      <c r="I547" s="14">
        <f t="shared" si="275"/>
        <v>31.61</v>
      </c>
      <c r="J547" s="15">
        <f t="shared" si="276"/>
        <v>600.59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51" x14ac:dyDescent="0.25">
      <c r="A548" s="8" t="s">
        <v>1049</v>
      </c>
      <c r="B548" s="8" t="s">
        <v>1050</v>
      </c>
      <c r="C548" s="9" t="s">
        <v>13</v>
      </c>
      <c r="D548" s="10">
        <v>60</v>
      </c>
      <c r="E548" s="14">
        <v>23.65</v>
      </c>
      <c r="F548" s="15">
        <v>1419</v>
      </c>
      <c r="G548" s="14">
        <f t="shared" si="274"/>
        <v>6.36</v>
      </c>
      <c r="H548" s="15"/>
      <c r="I548" s="14">
        <f t="shared" si="275"/>
        <v>30.009999999999998</v>
      </c>
      <c r="J548" s="15">
        <f t="shared" si="276"/>
        <v>1800.6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51" x14ac:dyDescent="0.25">
      <c r="A549" s="8" t="s">
        <v>1051</v>
      </c>
      <c r="B549" s="8" t="s">
        <v>1052</v>
      </c>
      <c r="C549" s="9" t="s">
        <v>13</v>
      </c>
      <c r="D549" s="10">
        <v>84</v>
      </c>
      <c r="E549" s="14">
        <v>29.3</v>
      </c>
      <c r="F549" s="15">
        <v>2461.1999999999998</v>
      </c>
      <c r="G549" s="14">
        <f t="shared" si="274"/>
        <v>7.89</v>
      </c>
      <c r="H549" s="15"/>
      <c r="I549" s="14">
        <f t="shared" si="275"/>
        <v>37.19</v>
      </c>
      <c r="J549" s="15">
        <f t="shared" si="276"/>
        <v>3123.96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51" x14ac:dyDescent="0.25">
      <c r="A550" s="8" t="s">
        <v>1053</v>
      </c>
      <c r="B550" s="8" t="s">
        <v>1054</v>
      </c>
      <c r="C550" s="9" t="s">
        <v>13</v>
      </c>
      <c r="D550" s="10">
        <v>25</v>
      </c>
      <c r="E550" s="14">
        <v>28.19</v>
      </c>
      <c r="F550" s="15">
        <v>704.75</v>
      </c>
      <c r="G550" s="14">
        <f t="shared" si="274"/>
        <v>7.59</v>
      </c>
      <c r="H550" s="15"/>
      <c r="I550" s="14">
        <f t="shared" si="275"/>
        <v>35.78</v>
      </c>
      <c r="J550" s="15">
        <f t="shared" si="276"/>
        <v>894.5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51" x14ac:dyDescent="0.25">
      <c r="A551" s="8" t="s">
        <v>1055</v>
      </c>
      <c r="B551" s="8" t="s">
        <v>1056</v>
      </c>
      <c r="C551" s="9" t="s">
        <v>13</v>
      </c>
      <c r="D551" s="10">
        <v>30</v>
      </c>
      <c r="E551" s="14">
        <v>31.34</v>
      </c>
      <c r="F551" s="15">
        <v>940.2</v>
      </c>
      <c r="G551" s="14">
        <f t="shared" si="274"/>
        <v>8.43</v>
      </c>
      <c r="H551" s="15"/>
      <c r="I551" s="14">
        <f t="shared" si="275"/>
        <v>39.769999999999996</v>
      </c>
      <c r="J551" s="15">
        <f t="shared" si="276"/>
        <v>1193.0999999999999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63.75" x14ac:dyDescent="0.25">
      <c r="A552" s="8" t="s">
        <v>1057</v>
      </c>
      <c r="B552" s="8" t="s">
        <v>1058</v>
      </c>
      <c r="C552" s="9" t="s">
        <v>13</v>
      </c>
      <c r="D552" s="10">
        <v>10</v>
      </c>
      <c r="E552" s="14">
        <v>133.36000000000001</v>
      </c>
      <c r="F552" s="14"/>
      <c r="G552" s="14">
        <f t="shared" si="274"/>
        <v>35.909999999999997</v>
      </c>
      <c r="H552" s="15"/>
      <c r="I552" s="14">
        <f t="shared" si="275"/>
        <v>169.27</v>
      </c>
      <c r="J552" s="15">
        <f t="shared" si="276"/>
        <v>1692.7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63.75" x14ac:dyDescent="0.25">
      <c r="A553" s="8" t="s">
        <v>1059</v>
      </c>
      <c r="B553" s="8" t="s">
        <v>1060</v>
      </c>
      <c r="C553" s="9" t="s">
        <v>13</v>
      </c>
      <c r="D553" s="10">
        <v>5</v>
      </c>
      <c r="E553" s="14">
        <v>546.36</v>
      </c>
      <c r="F553" s="15">
        <v>2731.8</v>
      </c>
      <c r="G553" s="14">
        <f t="shared" si="274"/>
        <v>147.13</v>
      </c>
      <c r="H553" s="15"/>
      <c r="I553" s="14">
        <f t="shared" si="275"/>
        <v>693.49</v>
      </c>
      <c r="J553" s="15">
        <f t="shared" si="276"/>
        <v>3467.45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x14ac:dyDescent="0.25">
      <c r="A554" s="6" t="s">
        <v>1061</v>
      </c>
      <c r="B554" s="83" t="s">
        <v>1062</v>
      </c>
      <c r="C554" s="84"/>
      <c r="D554" s="84"/>
      <c r="E554" s="84"/>
      <c r="F554" s="84"/>
      <c r="G554" s="84"/>
      <c r="H554" s="84"/>
      <c r="I554" s="84"/>
      <c r="J554" s="84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38.25" x14ac:dyDescent="0.25">
      <c r="A555" s="8" t="s">
        <v>1063</v>
      </c>
      <c r="B555" s="8" t="s">
        <v>1064</v>
      </c>
      <c r="C555" s="9" t="s">
        <v>13</v>
      </c>
      <c r="D555" s="10">
        <v>1</v>
      </c>
      <c r="E555" s="14">
        <v>1287.3399999999999</v>
      </c>
      <c r="F555" s="15">
        <v>1287.3399999999999</v>
      </c>
      <c r="G555" s="14">
        <f t="shared" ref="G555:G569" si="277">TRUNC(E555*0.2693,2)</f>
        <v>346.68</v>
      </c>
      <c r="H555" s="15"/>
      <c r="I555" s="14">
        <f t="shared" ref="I555:I569" si="278">H555+G555+E555</f>
        <v>1634.02</v>
      </c>
      <c r="J555" s="15">
        <f t="shared" ref="J555:J569" si="279">TRUNC(I555*D555,2)</f>
        <v>1634.02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51" x14ac:dyDescent="0.25">
      <c r="A556" s="8" t="s">
        <v>1065</v>
      </c>
      <c r="B556" s="8" t="s">
        <v>1066</v>
      </c>
      <c r="C556" s="9" t="s">
        <v>13</v>
      </c>
      <c r="D556" s="10">
        <v>192</v>
      </c>
      <c r="E556" s="14">
        <v>12.26</v>
      </c>
      <c r="F556" s="15">
        <v>2353.92</v>
      </c>
      <c r="G556" s="14">
        <f t="shared" si="277"/>
        <v>3.3</v>
      </c>
      <c r="H556" s="15"/>
      <c r="I556" s="14">
        <f t="shared" si="278"/>
        <v>15.559999999999999</v>
      </c>
      <c r="J556" s="15">
        <f t="shared" si="279"/>
        <v>2987.52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51" x14ac:dyDescent="0.25">
      <c r="A557" s="8" t="s">
        <v>1067</v>
      </c>
      <c r="B557" s="8" t="s">
        <v>1068</v>
      </c>
      <c r="C557" s="9" t="s">
        <v>13</v>
      </c>
      <c r="D557" s="10">
        <v>5</v>
      </c>
      <c r="E557" s="14">
        <v>12.26</v>
      </c>
      <c r="F557" s="15">
        <v>61.3</v>
      </c>
      <c r="G557" s="14">
        <f t="shared" si="277"/>
        <v>3.3</v>
      </c>
      <c r="H557" s="15"/>
      <c r="I557" s="14">
        <f t="shared" si="278"/>
        <v>15.559999999999999</v>
      </c>
      <c r="J557" s="15">
        <f t="shared" si="279"/>
        <v>77.8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38.25" x14ac:dyDescent="0.25">
      <c r="A558" s="8" t="s">
        <v>1069</v>
      </c>
      <c r="B558" s="8" t="s">
        <v>1070</v>
      </c>
      <c r="C558" s="9" t="s">
        <v>13</v>
      </c>
      <c r="D558" s="10">
        <v>1</v>
      </c>
      <c r="E558" s="14">
        <v>24.53</v>
      </c>
      <c r="F558" s="15">
        <v>24.53</v>
      </c>
      <c r="G558" s="14">
        <f t="shared" si="277"/>
        <v>6.6</v>
      </c>
      <c r="H558" s="15"/>
      <c r="I558" s="14">
        <f t="shared" si="278"/>
        <v>31.130000000000003</v>
      </c>
      <c r="J558" s="15">
        <f t="shared" si="279"/>
        <v>31.13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51" x14ac:dyDescent="0.25">
      <c r="A559" s="8" t="s">
        <v>1071</v>
      </c>
      <c r="B559" s="8" t="s">
        <v>1072</v>
      </c>
      <c r="C559" s="9" t="s">
        <v>13</v>
      </c>
      <c r="D559" s="10">
        <v>3</v>
      </c>
      <c r="E559" s="14">
        <v>21.54</v>
      </c>
      <c r="F559" s="15">
        <v>64.62</v>
      </c>
      <c r="G559" s="14">
        <f t="shared" si="277"/>
        <v>5.8</v>
      </c>
      <c r="H559" s="15"/>
      <c r="I559" s="14">
        <f t="shared" si="278"/>
        <v>27.34</v>
      </c>
      <c r="J559" s="15">
        <f t="shared" si="279"/>
        <v>82.02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38.25" x14ac:dyDescent="0.25">
      <c r="A560" s="8" t="s">
        <v>1073</v>
      </c>
      <c r="B560" s="8" t="s">
        <v>1074</v>
      </c>
      <c r="C560" s="9" t="s">
        <v>13</v>
      </c>
      <c r="D560" s="10">
        <v>12</v>
      </c>
      <c r="E560" s="14">
        <v>70.760000000000005</v>
      </c>
      <c r="F560" s="15">
        <v>849.12</v>
      </c>
      <c r="G560" s="14">
        <f t="shared" si="277"/>
        <v>19.05</v>
      </c>
      <c r="H560" s="15"/>
      <c r="I560" s="14">
        <f t="shared" si="278"/>
        <v>89.81</v>
      </c>
      <c r="J560" s="15">
        <f t="shared" si="279"/>
        <v>1077.72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38.25" x14ac:dyDescent="0.25">
      <c r="A561" s="8" t="s">
        <v>54</v>
      </c>
      <c r="B561" s="8" t="s">
        <v>55</v>
      </c>
      <c r="C561" s="9" t="s">
        <v>13</v>
      </c>
      <c r="D561" s="10">
        <v>2</v>
      </c>
      <c r="E561" s="14">
        <v>73.33</v>
      </c>
      <c r="F561" s="15">
        <v>146.66</v>
      </c>
      <c r="G561" s="14">
        <f t="shared" si="277"/>
        <v>19.739999999999998</v>
      </c>
      <c r="H561" s="15"/>
      <c r="I561" s="14">
        <f t="shared" si="278"/>
        <v>93.07</v>
      </c>
      <c r="J561" s="15">
        <f t="shared" si="279"/>
        <v>186.14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38.25" x14ac:dyDescent="0.25">
      <c r="A562" s="8" t="s">
        <v>1075</v>
      </c>
      <c r="B562" s="8" t="s">
        <v>1076</v>
      </c>
      <c r="C562" s="9" t="s">
        <v>13</v>
      </c>
      <c r="D562" s="10">
        <v>30</v>
      </c>
      <c r="E562" s="14">
        <v>76.510000000000005</v>
      </c>
      <c r="F562" s="15">
        <v>2295.3000000000002</v>
      </c>
      <c r="G562" s="14">
        <f t="shared" si="277"/>
        <v>20.6</v>
      </c>
      <c r="H562" s="15"/>
      <c r="I562" s="14">
        <f t="shared" si="278"/>
        <v>97.110000000000014</v>
      </c>
      <c r="J562" s="15">
        <f t="shared" si="279"/>
        <v>2913.3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38.25" x14ac:dyDescent="0.25">
      <c r="A563" s="8" t="s">
        <v>1077</v>
      </c>
      <c r="B563" s="8" t="s">
        <v>1078</v>
      </c>
      <c r="C563" s="9" t="s">
        <v>13</v>
      </c>
      <c r="D563" s="10">
        <v>1</v>
      </c>
      <c r="E563" s="14">
        <v>81.58</v>
      </c>
      <c r="F563" s="15">
        <v>81.58</v>
      </c>
      <c r="G563" s="14">
        <f t="shared" si="277"/>
        <v>21.96</v>
      </c>
      <c r="H563" s="15"/>
      <c r="I563" s="14">
        <f t="shared" si="278"/>
        <v>103.53999999999999</v>
      </c>
      <c r="J563" s="15">
        <f t="shared" si="279"/>
        <v>103.54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38.25" x14ac:dyDescent="0.25">
      <c r="A564" s="8" t="s">
        <v>1079</v>
      </c>
      <c r="B564" s="8" t="s">
        <v>1080</v>
      </c>
      <c r="C564" s="9" t="s">
        <v>13</v>
      </c>
      <c r="D564" s="10">
        <v>8</v>
      </c>
      <c r="E564" s="14">
        <v>100.42</v>
      </c>
      <c r="F564" s="15">
        <v>803.36</v>
      </c>
      <c r="G564" s="14">
        <f t="shared" si="277"/>
        <v>27.04</v>
      </c>
      <c r="H564" s="15"/>
      <c r="I564" s="14">
        <f t="shared" si="278"/>
        <v>127.46000000000001</v>
      </c>
      <c r="J564" s="15">
        <f t="shared" si="279"/>
        <v>1019.68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38.25" x14ac:dyDescent="0.25">
      <c r="A565" s="8" t="s">
        <v>1631</v>
      </c>
      <c r="B565" s="8" t="s">
        <v>1082</v>
      </c>
      <c r="C565" s="9" t="s">
        <v>13</v>
      </c>
      <c r="D565" s="10">
        <v>2</v>
      </c>
      <c r="E565" s="14">
        <v>160.91999999999999</v>
      </c>
      <c r="F565" s="15">
        <v>321.83999999999997</v>
      </c>
      <c r="G565" s="14">
        <f t="shared" si="277"/>
        <v>43.33</v>
      </c>
      <c r="H565" s="15"/>
      <c r="I565" s="14">
        <f t="shared" si="278"/>
        <v>204.25</v>
      </c>
      <c r="J565" s="15">
        <f t="shared" si="279"/>
        <v>408.5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25.5" x14ac:dyDescent="0.25">
      <c r="A566" s="8" t="s">
        <v>1083</v>
      </c>
      <c r="B566" s="8" t="s">
        <v>1084</v>
      </c>
      <c r="C566" s="9" t="s">
        <v>13</v>
      </c>
      <c r="D566" s="10">
        <v>7</v>
      </c>
      <c r="E566" s="14">
        <v>359.2</v>
      </c>
      <c r="F566" s="15">
        <v>2514.4</v>
      </c>
      <c r="G566" s="14">
        <f t="shared" si="277"/>
        <v>96.73</v>
      </c>
      <c r="H566" s="15"/>
      <c r="I566" s="14">
        <f t="shared" si="278"/>
        <v>455.93</v>
      </c>
      <c r="J566" s="15">
        <f t="shared" si="279"/>
        <v>3191.51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25.5" x14ac:dyDescent="0.25">
      <c r="A567" s="8" t="s">
        <v>1085</v>
      </c>
      <c r="B567" s="8" t="s">
        <v>1086</v>
      </c>
      <c r="C567" s="9" t="s">
        <v>13</v>
      </c>
      <c r="D567" s="10">
        <v>1</v>
      </c>
      <c r="E567" s="14">
        <v>3322.82</v>
      </c>
      <c r="F567" s="15">
        <v>3322.82</v>
      </c>
      <c r="G567" s="14">
        <f t="shared" si="277"/>
        <v>894.83</v>
      </c>
      <c r="H567" s="15"/>
      <c r="I567" s="14">
        <f t="shared" si="278"/>
        <v>4217.6500000000005</v>
      </c>
      <c r="J567" s="15">
        <f t="shared" si="279"/>
        <v>4217.6499999999996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25.5" x14ac:dyDescent="0.25">
      <c r="A568" s="8" t="s">
        <v>1087</v>
      </c>
      <c r="B568" s="8" t="s">
        <v>1088</v>
      </c>
      <c r="C568" s="9" t="s">
        <v>13</v>
      </c>
      <c r="D568" s="10">
        <v>1</v>
      </c>
      <c r="E568" s="14">
        <v>139.21</v>
      </c>
      <c r="F568" s="15">
        <v>139.21</v>
      </c>
      <c r="G568" s="14">
        <f t="shared" si="277"/>
        <v>37.479999999999997</v>
      </c>
      <c r="H568" s="15"/>
      <c r="I568" s="14">
        <f t="shared" si="278"/>
        <v>176.69</v>
      </c>
      <c r="J568" s="15">
        <f t="shared" si="279"/>
        <v>176.69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25.5" x14ac:dyDescent="0.25">
      <c r="A569" s="8" t="s">
        <v>1089</v>
      </c>
      <c r="B569" s="8" t="s">
        <v>1090</v>
      </c>
      <c r="C569" s="9" t="s">
        <v>13</v>
      </c>
      <c r="D569" s="10">
        <v>2</v>
      </c>
      <c r="E569" s="14">
        <v>532.37</v>
      </c>
      <c r="F569" s="15">
        <v>1064.74</v>
      </c>
      <c r="G569" s="14">
        <f t="shared" si="277"/>
        <v>143.36000000000001</v>
      </c>
      <c r="H569" s="15"/>
      <c r="I569" s="14">
        <f t="shared" si="278"/>
        <v>675.73</v>
      </c>
      <c r="J569" s="15">
        <f t="shared" si="279"/>
        <v>1351.46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x14ac:dyDescent="0.25">
      <c r="A570" s="6" t="s">
        <v>1091</v>
      </c>
      <c r="B570" s="83" t="s">
        <v>1092</v>
      </c>
      <c r="C570" s="84"/>
      <c r="D570" s="84"/>
      <c r="E570" s="84"/>
      <c r="F570" s="84"/>
      <c r="G570" s="84"/>
      <c r="H570" s="84"/>
      <c r="I570" s="84"/>
      <c r="J570" s="84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51" x14ac:dyDescent="0.25">
      <c r="A571" s="8" t="s">
        <v>1093</v>
      </c>
      <c r="B571" s="8" t="s">
        <v>1094</v>
      </c>
      <c r="C571" s="9" t="s">
        <v>47</v>
      </c>
      <c r="D571" s="10">
        <v>67.5</v>
      </c>
      <c r="E571" s="14">
        <v>27.54</v>
      </c>
      <c r="F571" s="15">
        <v>1858.95</v>
      </c>
      <c r="G571" s="14">
        <f t="shared" ref="G571:G576" si="280">TRUNC(E571*0.2693,2)</f>
        <v>7.41</v>
      </c>
      <c r="H571" s="15"/>
      <c r="I571" s="14">
        <f t="shared" ref="I571:I576" si="281">H571+G571+E571</f>
        <v>34.950000000000003</v>
      </c>
      <c r="J571" s="15">
        <f t="shared" ref="J571:J576" si="282">TRUNC(I571*D571,2)</f>
        <v>2359.12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63.75" x14ac:dyDescent="0.25">
      <c r="A572" s="8" t="s">
        <v>1095</v>
      </c>
      <c r="B572" s="8" t="s">
        <v>1096</v>
      </c>
      <c r="C572" s="9" t="s">
        <v>13</v>
      </c>
      <c r="D572" s="10">
        <v>2</v>
      </c>
      <c r="E572" s="14">
        <v>35.270000000000003</v>
      </c>
      <c r="F572" s="15">
        <v>70.540000000000006</v>
      </c>
      <c r="G572" s="14">
        <f t="shared" si="280"/>
        <v>9.49</v>
      </c>
      <c r="H572" s="15"/>
      <c r="I572" s="14">
        <f t="shared" si="281"/>
        <v>44.760000000000005</v>
      </c>
      <c r="J572" s="15">
        <f t="shared" si="282"/>
        <v>89.52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x14ac:dyDescent="0.25">
      <c r="A573" s="8" t="s">
        <v>1097</v>
      </c>
      <c r="B573" s="8" t="s">
        <v>1098</v>
      </c>
      <c r="C573" s="9" t="s">
        <v>13</v>
      </c>
      <c r="D573" s="10">
        <v>2</v>
      </c>
      <c r="E573" s="14">
        <v>31.15</v>
      </c>
      <c r="F573" s="15">
        <v>62.3</v>
      </c>
      <c r="G573" s="14">
        <f t="shared" si="280"/>
        <v>8.3800000000000008</v>
      </c>
      <c r="H573" s="15"/>
      <c r="I573" s="14">
        <f t="shared" si="281"/>
        <v>39.53</v>
      </c>
      <c r="J573" s="15">
        <f t="shared" si="282"/>
        <v>79.06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25.5" x14ac:dyDescent="0.25">
      <c r="A574" s="8" t="s">
        <v>1099</v>
      </c>
      <c r="B574" s="8" t="s">
        <v>1100</v>
      </c>
      <c r="C574" s="9" t="s">
        <v>13</v>
      </c>
      <c r="D574" s="10">
        <v>8</v>
      </c>
      <c r="E574" s="14">
        <v>6.08</v>
      </c>
      <c r="F574" s="15">
        <v>48.64</v>
      </c>
      <c r="G574" s="14">
        <f t="shared" si="280"/>
        <v>1.63</v>
      </c>
      <c r="H574" s="15"/>
      <c r="I574" s="14">
        <f t="shared" si="281"/>
        <v>7.71</v>
      </c>
      <c r="J574" s="15">
        <f t="shared" si="282"/>
        <v>61.68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38.25" x14ac:dyDescent="0.25">
      <c r="A575" s="8" t="s">
        <v>1101</v>
      </c>
      <c r="B575" s="8" t="s">
        <v>1102</v>
      </c>
      <c r="C575" s="9" t="s">
        <v>13</v>
      </c>
      <c r="D575" s="10">
        <v>2</v>
      </c>
      <c r="E575" s="14">
        <v>6.53</v>
      </c>
      <c r="F575" s="15">
        <v>13.06</v>
      </c>
      <c r="G575" s="14">
        <f t="shared" si="280"/>
        <v>1.75</v>
      </c>
      <c r="H575" s="15"/>
      <c r="I575" s="14">
        <f t="shared" si="281"/>
        <v>8.2800000000000011</v>
      </c>
      <c r="J575" s="15">
        <f t="shared" si="282"/>
        <v>16.559999999999999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38.25" x14ac:dyDescent="0.25">
      <c r="A576" s="8" t="s">
        <v>1103</v>
      </c>
      <c r="B576" s="8" t="s">
        <v>1104</v>
      </c>
      <c r="C576" s="9" t="s">
        <v>13</v>
      </c>
      <c r="D576" s="10">
        <v>2</v>
      </c>
      <c r="E576" s="14">
        <v>9.1999999999999993</v>
      </c>
      <c r="F576" s="15">
        <v>18.399999999999999</v>
      </c>
      <c r="G576" s="14">
        <f t="shared" si="280"/>
        <v>2.4700000000000002</v>
      </c>
      <c r="H576" s="15"/>
      <c r="I576" s="14">
        <f t="shared" si="281"/>
        <v>11.67</v>
      </c>
      <c r="J576" s="15">
        <f t="shared" si="282"/>
        <v>23.34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x14ac:dyDescent="0.25">
      <c r="A577" s="6" t="s">
        <v>1105</v>
      </c>
      <c r="B577" s="83" t="s">
        <v>1106</v>
      </c>
      <c r="C577" s="84"/>
      <c r="D577" s="84"/>
      <c r="E577" s="84"/>
      <c r="F577" s="84"/>
      <c r="G577" s="84"/>
      <c r="H577" s="84"/>
      <c r="I577" s="84"/>
      <c r="J577" s="84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25.5" x14ac:dyDescent="0.25">
      <c r="A578" s="8" t="s">
        <v>1107</v>
      </c>
      <c r="B578" s="8" t="s">
        <v>1108</v>
      </c>
      <c r="C578" s="9" t="s">
        <v>13</v>
      </c>
      <c r="D578" s="10">
        <v>64</v>
      </c>
      <c r="E578" s="14">
        <v>81.34</v>
      </c>
      <c r="F578" s="15">
        <v>5205.76</v>
      </c>
      <c r="G578" s="14">
        <f t="shared" ref="G578:G579" si="283">TRUNC(E578*0.2693,2)</f>
        <v>21.9</v>
      </c>
      <c r="H578" s="15"/>
      <c r="I578" s="14">
        <f t="shared" ref="I578:I579" si="284">H578+G578+E578</f>
        <v>103.24000000000001</v>
      </c>
      <c r="J578" s="15">
        <f t="shared" ref="J578:J579" si="285">TRUNC(I578*D578,2)</f>
        <v>6607.36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25.5" x14ac:dyDescent="0.25">
      <c r="A579" s="8" t="s">
        <v>1109</v>
      </c>
      <c r="B579" s="8" t="s">
        <v>1110</v>
      </c>
      <c r="C579" s="9" t="s">
        <v>13</v>
      </c>
      <c r="D579" s="10">
        <v>4</v>
      </c>
      <c r="E579" s="14">
        <v>192.08</v>
      </c>
      <c r="F579" s="15">
        <v>768.32</v>
      </c>
      <c r="G579" s="14">
        <f t="shared" si="283"/>
        <v>51.72</v>
      </c>
      <c r="H579" s="15"/>
      <c r="I579" s="14">
        <f t="shared" si="284"/>
        <v>243.8</v>
      </c>
      <c r="J579" s="15">
        <f t="shared" si="285"/>
        <v>975.2</v>
      </c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x14ac:dyDescent="0.25">
      <c r="A580" s="6" t="s">
        <v>1111</v>
      </c>
      <c r="B580" s="83" t="s">
        <v>1112</v>
      </c>
      <c r="C580" s="84"/>
      <c r="D580" s="84"/>
      <c r="E580" s="84"/>
      <c r="F580" s="84"/>
      <c r="G580" s="84"/>
      <c r="H580" s="84"/>
      <c r="I580" s="84"/>
      <c r="J580" s="84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76.5" x14ac:dyDescent="0.25">
      <c r="A581" s="8" t="s">
        <v>1113</v>
      </c>
      <c r="B581" s="8" t="s">
        <v>1114</v>
      </c>
      <c r="C581" s="9" t="s">
        <v>13</v>
      </c>
      <c r="D581" s="10">
        <v>1</v>
      </c>
      <c r="E581" s="14">
        <v>35111.839999999997</v>
      </c>
      <c r="F581" s="15">
        <v>35111.839999999997</v>
      </c>
      <c r="G581" s="14"/>
      <c r="H581" s="14">
        <f>TRUNC(E581*0.2093,2)</f>
        <v>7348.9</v>
      </c>
      <c r="I581" s="14">
        <f t="shared" ref="I581:I583" si="286">H581+G581+E581</f>
        <v>42460.74</v>
      </c>
      <c r="J581" s="15">
        <f t="shared" ref="J581:J583" si="287">TRUNC(I581*D581,2)</f>
        <v>42460.74</v>
      </c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76.5" x14ac:dyDescent="0.25">
      <c r="A582" s="8" t="s">
        <v>1115</v>
      </c>
      <c r="B582" s="8" t="s">
        <v>1116</v>
      </c>
      <c r="C582" s="9" t="s">
        <v>13</v>
      </c>
      <c r="D582" s="10">
        <v>2</v>
      </c>
      <c r="E582" s="14">
        <v>69512.800000000003</v>
      </c>
      <c r="F582" s="15">
        <v>139025.60000000001</v>
      </c>
      <c r="G582" s="14"/>
      <c r="H582" s="14">
        <f>TRUNC(E582*0.2093,2)</f>
        <v>14549.02</v>
      </c>
      <c r="I582" s="14">
        <f t="shared" si="286"/>
        <v>84061.82</v>
      </c>
      <c r="J582" s="15">
        <f t="shared" si="287"/>
        <v>168123.64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25.5" x14ac:dyDescent="0.25">
      <c r="A583" s="8" t="s">
        <v>1117</v>
      </c>
      <c r="B583" s="8" t="s">
        <v>1118</v>
      </c>
      <c r="C583" s="9" t="s">
        <v>13</v>
      </c>
      <c r="D583" s="10">
        <v>3</v>
      </c>
      <c r="E583" s="14">
        <v>104.74</v>
      </c>
      <c r="F583" s="15">
        <v>314.22000000000003</v>
      </c>
      <c r="G583" s="14">
        <f t="shared" ref="G583" si="288">TRUNC(E583*0.2693,2)</f>
        <v>28.2</v>
      </c>
      <c r="H583" s="15"/>
      <c r="I583" s="14">
        <f t="shared" si="286"/>
        <v>132.94</v>
      </c>
      <c r="J583" s="15">
        <f t="shared" si="287"/>
        <v>398.82</v>
      </c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x14ac:dyDescent="0.25">
      <c r="A584" s="6" t="s">
        <v>1119</v>
      </c>
      <c r="B584" s="83" t="s">
        <v>1120</v>
      </c>
      <c r="C584" s="84"/>
      <c r="D584" s="84"/>
      <c r="E584" s="84"/>
      <c r="F584" s="84"/>
      <c r="G584" s="84"/>
      <c r="H584" s="84"/>
      <c r="I584" s="84"/>
      <c r="J584" s="84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x14ac:dyDescent="0.25">
      <c r="A585" s="8" t="s">
        <v>1121</v>
      </c>
      <c r="B585" s="8" t="s">
        <v>1122</v>
      </c>
      <c r="C585" s="9" t="s">
        <v>13</v>
      </c>
      <c r="D585" s="10">
        <v>3</v>
      </c>
      <c r="E585" s="14">
        <v>95.01</v>
      </c>
      <c r="F585" s="15">
        <v>285.02999999999997</v>
      </c>
      <c r="G585" s="14">
        <f t="shared" ref="G585" si="289">TRUNC(E585*0.2693,2)</f>
        <v>25.58</v>
      </c>
      <c r="H585" s="15"/>
      <c r="I585" s="14">
        <f t="shared" ref="I585" si="290">H585+G585+E585</f>
        <v>120.59</v>
      </c>
      <c r="J585" s="15">
        <f t="shared" ref="J585" si="291">TRUNC(I585*D585,2)</f>
        <v>361.77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x14ac:dyDescent="0.25">
      <c r="A586" s="6" t="s">
        <v>1123</v>
      </c>
      <c r="B586" s="83" t="s">
        <v>1124</v>
      </c>
      <c r="C586" s="84"/>
      <c r="D586" s="84"/>
      <c r="E586" s="84"/>
      <c r="F586" s="84"/>
      <c r="G586" s="84"/>
      <c r="H586" s="84"/>
      <c r="I586" s="84"/>
      <c r="J586" s="84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x14ac:dyDescent="0.25">
      <c r="A587" s="6" t="s">
        <v>1125</v>
      </c>
      <c r="B587" s="83" t="s">
        <v>1126</v>
      </c>
      <c r="C587" s="84"/>
      <c r="D587" s="84"/>
      <c r="E587" s="84"/>
      <c r="F587" s="84"/>
      <c r="G587" s="84"/>
      <c r="H587" s="84"/>
      <c r="I587" s="84"/>
      <c r="J587" s="84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63.75" x14ac:dyDescent="0.25">
      <c r="A588" s="8" t="s">
        <v>1127</v>
      </c>
      <c r="B588" s="8" t="s">
        <v>1128</v>
      </c>
      <c r="C588" s="9" t="s">
        <v>13</v>
      </c>
      <c r="D588" s="10">
        <v>328</v>
      </c>
      <c r="E588" s="14">
        <v>160.83000000000001</v>
      </c>
      <c r="F588" s="15">
        <v>52752.24</v>
      </c>
      <c r="G588" s="14">
        <f t="shared" ref="G588:G590" si="292">TRUNC(E588*0.2693,2)</f>
        <v>43.31</v>
      </c>
      <c r="H588" s="15"/>
      <c r="I588" s="14">
        <f t="shared" ref="I588:I590" si="293">H588+G588+E588</f>
        <v>204.14000000000001</v>
      </c>
      <c r="J588" s="15">
        <f t="shared" ref="J588:J590" si="294">TRUNC(I588*D588,2)</f>
        <v>66957.919999999998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51" x14ac:dyDescent="0.25">
      <c r="A589" s="8" t="s">
        <v>1129</v>
      </c>
      <c r="B589" s="8" t="s">
        <v>1130</v>
      </c>
      <c r="C589" s="9" t="s">
        <v>13</v>
      </c>
      <c r="D589" s="10">
        <v>22</v>
      </c>
      <c r="E589" s="14">
        <v>33.04</v>
      </c>
      <c r="F589" s="15">
        <v>726.88</v>
      </c>
      <c r="G589" s="14">
        <f t="shared" si="292"/>
        <v>8.89</v>
      </c>
      <c r="H589" s="15"/>
      <c r="I589" s="14">
        <f t="shared" si="293"/>
        <v>41.93</v>
      </c>
      <c r="J589" s="15">
        <f t="shared" si="294"/>
        <v>922.46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51" x14ac:dyDescent="0.25">
      <c r="A590" s="8" t="s">
        <v>1131</v>
      </c>
      <c r="B590" s="8" t="s">
        <v>1132</v>
      </c>
      <c r="C590" s="9" t="s">
        <v>13</v>
      </c>
      <c r="D590" s="10">
        <v>10</v>
      </c>
      <c r="E590" s="14">
        <v>192.8</v>
      </c>
      <c r="F590" s="15">
        <v>1928</v>
      </c>
      <c r="G590" s="14">
        <f t="shared" si="292"/>
        <v>51.92</v>
      </c>
      <c r="H590" s="15"/>
      <c r="I590" s="14">
        <f t="shared" si="293"/>
        <v>244.72000000000003</v>
      </c>
      <c r="J590" s="15">
        <f t="shared" si="294"/>
        <v>2447.1999999999998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x14ac:dyDescent="0.25">
      <c r="A591" s="6" t="s">
        <v>1133</v>
      </c>
      <c r="B591" s="83" t="s">
        <v>1134</v>
      </c>
      <c r="C591" s="84"/>
      <c r="D591" s="84"/>
      <c r="E591" s="84"/>
      <c r="F591" s="84"/>
      <c r="G591" s="84"/>
      <c r="H591" s="84"/>
      <c r="I591" s="84"/>
      <c r="J591" s="84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51" x14ac:dyDescent="0.25">
      <c r="A592" s="8" t="s">
        <v>1135</v>
      </c>
      <c r="B592" s="8" t="s">
        <v>1136</v>
      </c>
      <c r="C592" s="9" t="s">
        <v>13</v>
      </c>
      <c r="D592" s="10">
        <v>50</v>
      </c>
      <c r="E592" s="14">
        <v>13.96</v>
      </c>
      <c r="F592" s="15">
        <v>698</v>
      </c>
      <c r="G592" s="14">
        <f t="shared" ref="G592:G594" si="295">TRUNC(E592*0.2693,2)</f>
        <v>3.75</v>
      </c>
      <c r="H592" s="15"/>
      <c r="I592" s="14">
        <f t="shared" ref="I592:I594" si="296">H592+G592+E592</f>
        <v>17.71</v>
      </c>
      <c r="J592" s="15">
        <f t="shared" ref="J592:J594" si="297">TRUNC(I592*D592,2)</f>
        <v>885.5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51" x14ac:dyDescent="0.25">
      <c r="A593" s="8" t="s">
        <v>1137</v>
      </c>
      <c r="B593" s="8" t="s">
        <v>1138</v>
      </c>
      <c r="C593" s="9" t="s">
        <v>13</v>
      </c>
      <c r="D593" s="10">
        <v>2</v>
      </c>
      <c r="E593" s="14">
        <v>18.739999999999998</v>
      </c>
      <c r="F593" s="15">
        <v>37.479999999999997</v>
      </c>
      <c r="G593" s="14">
        <f t="shared" si="295"/>
        <v>5.04</v>
      </c>
      <c r="H593" s="15"/>
      <c r="I593" s="14">
        <f t="shared" si="296"/>
        <v>23.779999999999998</v>
      </c>
      <c r="J593" s="15">
        <f t="shared" si="297"/>
        <v>47.56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51" x14ac:dyDescent="0.25">
      <c r="A594" s="8" t="s">
        <v>1139</v>
      </c>
      <c r="B594" s="8" t="s">
        <v>1140</v>
      </c>
      <c r="C594" s="9" t="s">
        <v>13</v>
      </c>
      <c r="D594" s="10">
        <v>2</v>
      </c>
      <c r="E594" s="14">
        <v>41.36</v>
      </c>
      <c r="F594" s="15">
        <v>82.72</v>
      </c>
      <c r="G594" s="14">
        <f t="shared" si="295"/>
        <v>11.13</v>
      </c>
      <c r="H594" s="15"/>
      <c r="I594" s="14">
        <f t="shared" si="296"/>
        <v>52.49</v>
      </c>
      <c r="J594" s="15">
        <f t="shared" si="297"/>
        <v>104.98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x14ac:dyDescent="0.25">
      <c r="A595" s="6" t="s">
        <v>1141</v>
      </c>
      <c r="B595" s="83" t="s">
        <v>1142</v>
      </c>
      <c r="C595" s="84"/>
      <c r="D595" s="84"/>
      <c r="E595" s="84"/>
      <c r="F595" s="84"/>
      <c r="G595" s="84"/>
      <c r="H595" s="84"/>
      <c r="I595" s="84"/>
      <c r="J595" s="84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25.5" x14ac:dyDescent="0.25">
      <c r="A596" s="8" t="s">
        <v>1143</v>
      </c>
      <c r="B596" s="8" t="s">
        <v>1144</v>
      </c>
      <c r="C596" s="9" t="s">
        <v>654</v>
      </c>
      <c r="D596" s="10">
        <v>20</v>
      </c>
      <c r="E596" s="14">
        <v>192.77</v>
      </c>
      <c r="F596" s="15">
        <v>3855.4</v>
      </c>
      <c r="G596" s="14">
        <f t="shared" ref="G596:G598" si="298">TRUNC(E596*0.2693,2)</f>
        <v>51.91</v>
      </c>
      <c r="H596" s="15"/>
      <c r="I596" s="14">
        <f t="shared" ref="I596:I598" si="299">H596+G596+E596</f>
        <v>244.68</v>
      </c>
      <c r="J596" s="15">
        <f t="shared" ref="J596:J598" si="300">TRUNC(I596*D596,2)</f>
        <v>4893.6000000000004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51" x14ac:dyDescent="0.25">
      <c r="A597" s="8" t="s">
        <v>1145</v>
      </c>
      <c r="B597" s="8" t="s">
        <v>1146</v>
      </c>
      <c r="C597" s="9" t="s">
        <v>13</v>
      </c>
      <c r="D597" s="10">
        <v>21</v>
      </c>
      <c r="E597" s="14">
        <v>17.78</v>
      </c>
      <c r="F597" s="15">
        <v>373.38</v>
      </c>
      <c r="G597" s="14">
        <f t="shared" si="298"/>
        <v>4.78</v>
      </c>
      <c r="H597" s="15"/>
      <c r="I597" s="14">
        <f t="shared" si="299"/>
        <v>22.560000000000002</v>
      </c>
      <c r="J597" s="15">
        <f t="shared" si="300"/>
        <v>473.76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51" x14ac:dyDescent="0.25">
      <c r="A598" s="8" t="s">
        <v>1147</v>
      </c>
      <c r="B598" s="8" t="s">
        <v>1148</v>
      </c>
      <c r="C598" s="9" t="s">
        <v>13</v>
      </c>
      <c r="D598" s="10">
        <v>544</v>
      </c>
      <c r="E598" s="14">
        <v>19.62</v>
      </c>
      <c r="F598" s="15">
        <v>10673.28</v>
      </c>
      <c r="G598" s="14">
        <f t="shared" si="298"/>
        <v>5.28</v>
      </c>
      <c r="H598" s="15"/>
      <c r="I598" s="14">
        <f t="shared" si="299"/>
        <v>24.900000000000002</v>
      </c>
      <c r="J598" s="15">
        <f t="shared" si="300"/>
        <v>13545.6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x14ac:dyDescent="0.25">
      <c r="A599" s="6" t="s">
        <v>1149</v>
      </c>
      <c r="B599" s="83" t="s">
        <v>1150</v>
      </c>
      <c r="C599" s="84"/>
      <c r="D599" s="84"/>
      <c r="E599" s="84"/>
      <c r="F599" s="84"/>
      <c r="G599" s="84"/>
      <c r="H599" s="84"/>
      <c r="I599" s="84"/>
      <c r="J599" s="84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38.25" x14ac:dyDescent="0.25">
      <c r="A600" s="8" t="s">
        <v>1151</v>
      </c>
      <c r="B600" s="8" t="s">
        <v>1152</v>
      </c>
      <c r="C600" s="9" t="s">
        <v>13</v>
      </c>
      <c r="D600" s="10">
        <v>3</v>
      </c>
      <c r="E600" s="14">
        <v>2.08</v>
      </c>
      <c r="F600" s="15">
        <v>6.24</v>
      </c>
      <c r="G600" s="14">
        <f t="shared" ref="G600:G611" si="301">TRUNC(E600*0.2693,2)</f>
        <v>0.56000000000000005</v>
      </c>
      <c r="H600" s="15"/>
      <c r="I600" s="14">
        <f t="shared" ref="I600:I611" si="302">H600+G600+E600</f>
        <v>2.64</v>
      </c>
      <c r="J600" s="15">
        <f t="shared" ref="J600:J611" si="303">TRUNC(I600*D600,2)</f>
        <v>7.92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38.25" x14ac:dyDescent="0.25">
      <c r="A601" s="8" t="s">
        <v>1153</v>
      </c>
      <c r="B601" s="8" t="s">
        <v>1154</v>
      </c>
      <c r="C601" s="9" t="s">
        <v>13</v>
      </c>
      <c r="D601" s="10">
        <v>1</v>
      </c>
      <c r="E601" s="14">
        <v>13.93</v>
      </c>
      <c r="F601" s="15">
        <v>13.93</v>
      </c>
      <c r="G601" s="14">
        <f t="shared" si="301"/>
        <v>3.75</v>
      </c>
      <c r="H601" s="15"/>
      <c r="I601" s="14">
        <f t="shared" si="302"/>
        <v>17.68</v>
      </c>
      <c r="J601" s="15">
        <f t="shared" si="303"/>
        <v>17.68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25.5" x14ac:dyDescent="0.25">
      <c r="A602" s="8" t="s">
        <v>1155</v>
      </c>
      <c r="B602" s="8" t="s">
        <v>1156</v>
      </c>
      <c r="C602" s="9" t="s">
        <v>13</v>
      </c>
      <c r="D602" s="10">
        <v>2</v>
      </c>
      <c r="E602" s="14">
        <v>40.81</v>
      </c>
      <c r="F602" s="15">
        <v>81.62</v>
      </c>
      <c r="G602" s="14">
        <f t="shared" si="301"/>
        <v>10.99</v>
      </c>
      <c r="H602" s="15"/>
      <c r="I602" s="14">
        <f t="shared" si="302"/>
        <v>51.800000000000004</v>
      </c>
      <c r="J602" s="15">
        <f t="shared" si="303"/>
        <v>103.6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38.25" x14ac:dyDescent="0.25">
      <c r="A603" s="8" t="s">
        <v>1157</v>
      </c>
      <c r="B603" s="8" t="s">
        <v>1158</v>
      </c>
      <c r="C603" s="9" t="s">
        <v>13</v>
      </c>
      <c r="D603" s="10">
        <v>2</v>
      </c>
      <c r="E603" s="14">
        <v>5.56</v>
      </c>
      <c r="F603" s="15">
        <v>11.12</v>
      </c>
      <c r="G603" s="14">
        <f t="shared" si="301"/>
        <v>1.49</v>
      </c>
      <c r="H603" s="15"/>
      <c r="I603" s="14">
        <f t="shared" si="302"/>
        <v>7.05</v>
      </c>
      <c r="J603" s="15">
        <f t="shared" si="303"/>
        <v>14.1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63.75" x14ac:dyDescent="0.25">
      <c r="A604" s="8" t="s">
        <v>995</v>
      </c>
      <c r="B604" s="8" t="s">
        <v>996</v>
      </c>
      <c r="C604" s="9" t="s">
        <v>47</v>
      </c>
      <c r="D604" s="10">
        <v>1</v>
      </c>
      <c r="E604" s="14">
        <v>21.47</v>
      </c>
      <c r="F604" s="15">
        <v>21.47</v>
      </c>
      <c r="G604" s="14">
        <f t="shared" si="301"/>
        <v>5.78</v>
      </c>
      <c r="H604" s="15"/>
      <c r="I604" s="14">
        <f t="shared" si="302"/>
        <v>27.25</v>
      </c>
      <c r="J604" s="15">
        <f t="shared" si="303"/>
        <v>27.25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51" x14ac:dyDescent="0.25">
      <c r="A605" s="8" t="s">
        <v>1053</v>
      </c>
      <c r="B605" s="8" t="s">
        <v>1054</v>
      </c>
      <c r="C605" s="9" t="s">
        <v>13</v>
      </c>
      <c r="D605" s="10">
        <v>1</v>
      </c>
      <c r="E605" s="14">
        <v>28.19</v>
      </c>
      <c r="F605" s="15">
        <v>28.19</v>
      </c>
      <c r="G605" s="14">
        <f t="shared" si="301"/>
        <v>7.59</v>
      </c>
      <c r="H605" s="15"/>
      <c r="I605" s="14">
        <f t="shared" si="302"/>
        <v>35.78</v>
      </c>
      <c r="J605" s="15">
        <f t="shared" si="303"/>
        <v>35.78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25.5" x14ac:dyDescent="0.25">
      <c r="A606" s="8" t="s">
        <v>1159</v>
      </c>
      <c r="B606" s="8" t="s">
        <v>1160</v>
      </c>
      <c r="C606" s="9" t="s">
        <v>13</v>
      </c>
      <c r="D606" s="10">
        <v>1</v>
      </c>
      <c r="E606" s="14">
        <v>120.25</v>
      </c>
      <c r="F606" s="15">
        <v>120.25</v>
      </c>
      <c r="G606" s="14">
        <f t="shared" si="301"/>
        <v>32.380000000000003</v>
      </c>
      <c r="H606" s="15"/>
      <c r="I606" s="14">
        <f t="shared" si="302"/>
        <v>152.63</v>
      </c>
      <c r="J606" s="15">
        <f t="shared" si="303"/>
        <v>152.63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25.5" x14ac:dyDescent="0.25">
      <c r="A607" s="8" t="s">
        <v>1161</v>
      </c>
      <c r="B607" s="8" t="s">
        <v>1162</v>
      </c>
      <c r="C607" s="9" t="s">
        <v>13</v>
      </c>
      <c r="D607" s="10">
        <v>1</v>
      </c>
      <c r="E607" s="14">
        <v>202.01</v>
      </c>
      <c r="F607" s="15">
        <v>202.01</v>
      </c>
      <c r="G607" s="14">
        <f t="shared" si="301"/>
        <v>54.4</v>
      </c>
      <c r="H607" s="15"/>
      <c r="I607" s="14">
        <f t="shared" si="302"/>
        <v>256.40999999999997</v>
      </c>
      <c r="J607" s="15">
        <f t="shared" si="303"/>
        <v>256.41000000000003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38.25" x14ac:dyDescent="0.25">
      <c r="A608" s="8" t="s">
        <v>1163</v>
      </c>
      <c r="B608" s="8" t="s">
        <v>1164</v>
      </c>
      <c r="C608" s="9" t="s">
        <v>13</v>
      </c>
      <c r="D608" s="10">
        <v>1</v>
      </c>
      <c r="E608" s="14">
        <v>118.48</v>
      </c>
      <c r="F608" s="15">
        <v>118.48</v>
      </c>
      <c r="G608" s="14">
        <f t="shared" si="301"/>
        <v>31.9</v>
      </c>
      <c r="H608" s="15"/>
      <c r="I608" s="14">
        <f t="shared" si="302"/>
        <v>150.38</v>
      </c>
      <c r="J608" s="15">
        <f t="shared" si="303"/>
        <v>150.38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25.5" x14ac:dyDescent="0.25">
      <c r="A609" s="8" t="s">
        <v>1165</v>
      </c>
      <c r="B609" s="8" t="s">
        <v>1166</v>
      </c>
      <c r="C609" s="9" t="s">
        <v>13</v>
      </c>
      <c r="D609" s="10">
        <v>1</v>
      </c>
      <c r="E609" s="14">
        <v>29.83</v>
      </c>
      <c r="F609" s="15">
        <v>29.83</v>
      </c>
      <c r="G609" s="14">
        <f t="shared" si="301"/>
        <v>8.0299999999999994</v>
      </c>
      <c r="H609" s="15"/>
      <c r="I609" s="14">
        <f t="shared" si="302"/>
        <v>37.86</v>
      </c>
      <c r="J609" s="15">
        <f t="shared" si="303"/>
        <v>37.86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25.5" x14ac:dyDescent="0.25">
      <c r="A610" s="8" t="s">
        <v>1167</v>
      </c>
      <c r="B610" s="8" t="s">
        <v>1168</v>
      </c>
      <c r="C610" s="9" t="s">
        <v>13</v>
      </c>
      <c r="D610" s="10">
        <v>12</v>
      </c>
      <c r="E610" s="14">
        <v>18.7</v>
      </c>
      <c r="F610" s="15">
        <v>224.4</v>
      </c>
      <c r="G610" s="14">
        <f t="shared" si="301"/>
        <v>5.03</v>
      </c>
      <c r="H610" s="15"/>
      <c r="I610" s="14">
        <f t="shared" si="302"/>
        <v>23.73</v>
      </c>
      <c r="J610" s="15">
        <f t="shared" si="303"/>
        <v>284.76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25.5" x14ac:dyDescent="0.25">
      <c r="A611" s="8" t="s">
        <v>1169</v>
      </c>
      <c r="B611" s="8" t="s">
        <v>1170</v>
      </c>
      <c r="C611" s="9" t="s">
        <v>13</v>
      </c>
      <c r="D611" s="10">
        <v>1</v>
      </c>
      <c r="E611" s="14">
        <v>345.1</v>
      </c>
      <c r="F611" s="15">
        <v>345.1</v>
      </c>
      <c r="G611" s="14">
        <f t="shared" si="301"/>
        <v>92.93</v>
      </c>
      <c r="H611" s="15"/>
      <c r="I611" s="14">
        <f t="shared" si="302"/>
        <v>438.03000000000003</v>
      </c>
      <c r="J611" s="15">
        <f t="shared" si="303"/>
        <v>438.03</v>
      </c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x14ac:dyDescent="0.25">
      <c r="A612" s="6" t="s">
        <v>1171</v>
      </c>
      <c r="B612" s="83" t="s">
        <v>1172</v>
      </c>
      <c r="C612" s="84"/>
      <c r="D612" s="84"/>
      <c r="E612" s="84"/>
      <c r="F612" s="84"/>
      <c r="G612" s="84"/>
      <c r="H612" s="84"/>
      <c r="I612" s="84"/>
      <c r="J612" s="84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63.75" x14ac:dyDescent="0.25">
      <c r="A613" s="8" t="s">
        <v>1173</v>
      </c>
      <c r="B613" s="8" t="s">
        <v>1174</v>
      </c>
      <c r="C613" s="9" t="s">
        <v>1175</v>
      </c>
      <c r="D613" s="10">
        <v>18</v>
      </c>
      <c r="E613" s="14">
        <v>50.16</v>
      </c>
      <c r="F613" s="15">
        <v>902.88</v>
      </c>
      <c r="G613" s="14">
        <f t="shared" ref="G613" si="304">TRUNC(E613*0.2693,2)</f>
        <v>13.5</v>
      </c>
      <c r="H613" s="15"/>
      <c r="I613" s="14">
        <f t="shared" ref="I613" si="305">H613+G613+E613</f>
        <v>63.66</v>
      </c>
      <c r="J613" s="15">
        <f t="shared" ref="J613" si="306">TRUNC(I613*D613,2)</f>
        <v>1145.8800000000001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x14ac:dyDescent="0.25">
      <c r="A614" s="6" t="s">
        <v>1176</v>
      </c>
      <c r="B614" s="83" t="s">
        <v>1177</v>
      </c>
      <c r="C614" s="84"/>
      <c r="D614" s="84"/>
      <c r="E614" s="84"/>
      <c r="F614" s="84"/>
      <c r="G614" s="84"/>
      <c r="H614" s="84"/>
      <c r="I614" s="84"/>
      <c r="J614" s="84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25.5" x14ac:dyDescent="0.25">
      <c r="A615" s="8" t="s">
        <v>1178</v>
      </c>
      <c r="B615" s="8" t="s">
        <v>1179</v>
      </c>
      <c r="C615" s="9" t="s">
        <v>13</v>
      </c>
      <c r="D615" s="10">
        <v>188.61</v>
      </c>
      <c r="E615" s="14">
        <v>28.37</v>
      </c>
      <c r="F615" s="15">
        <v>5350.86</v>
      </c>
      <c r="G615" s="14">
        <f t="shared" ref="G615" si="307">TRUNC(E615*0.2693,2)</f>
        <v>7.64</v>
      </c>
      <c r="H615" s="15"/>
      <c r="I615" s="14">
        <f t="shared" ref="I615" si="308">H615+G615+E615</f>
        <v>36.01</v>
      </c>
      <c r="J615" s="15">
        <f t="shared" ref="J615" si="309">TRUNC(I615*D615,2)</f>
        <v>6791.84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x14ac:dyDescent="0.25">
      <c r="A616" s="6" t="s">
        <v>1180</v>
      </c>
      <c r="B616" s="83" t="s">
        <v>1181</v>
      </c>
      <c r="C616" s="84"/>
      <c r="D616" s="84"/>
      <c r="E616" s="84"/>
      <c r="F616" s="84"/>
      <c r="G616" s="84"/>
      <c r="H616" s="84"/>
      <c r="I616" s="84"/>
      <c r="J616" s="84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38.25" x14ac:dyDescent="0.25">
      <c r="A617" s="8" t="s">
        <v>1182</v>
      </c>
      <c r="B617" s="8" t="s">
        <v>1183</v>
      </c>
      <c r="C617" s="9" t="s">
        <v>13</v>
      </c>
      <c r="D617" s="10">
        <v>16</v>
      </c>
      <c r="E617" s="14">
        <v>59.02</v>
      </c>
      <c r="F617" s="14"/>
      <c r="G617" s="14">
        <f t="shared" ref="G617" si="310">TRUNC(E617*0.2693,2)</f>
        <v>15.89</v>
      </c>
      <c r="H617" s="15"/>
      <c r="I617" s="14">
        <f t="shared" ref="I617" si="311">H617+G617+E617</f>
        <v>74.91</v>
      </c>
      <c r="J617" s="15">
        <f t="shared" ref="J617" si="312">TRUNC(I617*D617,2)</f>
        <v>1198.56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x14ac:dyDescent="0.25">
      <c r="A618" s="6" t="s">
        <v>1184</v>
      </c>
      <c r="B618" s="83" t="s">
        <v>1185</v>
      </c>
      <c r="C618" s="84"/>
      <c r="D618" s="84"/>
      <c r="E618" s="84"/>
      <c r="F618" s="84"/>
      <c r="G618" s="84"/>
      <c r="H618" s="84"/>
      <c r="I618" s="84"/>
      <c r="J618" s="84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63.75" x14ac:dyDescent="0.25">
      <c r="A619" s="8" t="s">
        <v>1057</v>
      </c>
      <c r="B619" s="8" t="s">
        <v>1058</v>
      </c>
      <c r="C619" s="9" t="s">
        <v>13</v>
      </c>
      <c r="D619" s="10">
        <v>20</v>
      </c>
      <c r="E619" s="14">
        <v>133.36000000000001</v>
      </c>
      <c r="F619" s="14"/>
      <c r="G619" s="14">
        <f t="shared" ref="G619" si="313">TRUNC(E619*0.2693,2)</f>
        <v>35.909999999999997</v>
      </c>
      <c r="H619" s="15"/>
      <c r="I619" s="14">
        <f t="shared" ref="I619" si="314">H619+G619+E619</f>
        <v>169.27</v>
      </c>
      <c r="J619" s="15">
        <f t="shared" ref="J619" si="315">TRUNC(I619*D619,2)</f>
        <v>3385.4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x14ac:dyDescent="0.25">
      <c r="A620" s="6" t="s">
        <v>1186</v>
      </c>
      <c r="B620" s="83" t="s">
        <v>1187</v>
      </c>
      <c r="C620" s="84"/>
      <c r="D620" s="84"/>
      <c r="E620" s="84"/>
      <c r="F620" s="84"/>
      <c r="G620" s="84"/>
      <c r="H620" s="84"/>
      <c r="I620" s="84"/>
      <c r="J620" s="84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38.25" x14ac:dyDescent="0.25">
      <c r="A621" s="8" t="s">
        <v>1188</v>
      </c>
      <c r="B621" s="8" t="s">
        <v>1189</v>
      </c>
      <c r="C621" s="9" t="s">
        <v>47</v>
      </c>
      <c r="D621" s="10">
        <v>69.510000000000005</v>
      </c>
      <c r="E621" s="14">
        <v>12.8</v>
      </c>
      <c r="F621" s="15">
        <v>889.72</v>
      </c>
      <c r="G621" s="14">
        <f t="shared" ref="G621:G623" si="316">TRUNC(E621*0.2693,2)</f>
        <v>3.44</v>
      </c>
      <c r="H621" s="15"/>
      <c r="I621" s="14">
        <f t="shared" ref="I621:I623" si="317">H621+G621+E621</f>
        <v>16.240000000000002</v>
      </c>
      <c r="J621" s="15">
        <f t="shared" ref="J621:J623" si="318">TRUNC(I621*D621,2)</f>
        <v>1128.8399999999999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38.25" x14ac:dyDescent="0.25">
      <c r="A622" s="8" t="s">
        <v>1190</v>
      </c>
      <c r="B622" s="8" t="s">
        <v>1191</v>
      </c>
      <c r="C622" s="9" t="s">
        <v>47</v>
      </c>
      <c r="D622" s="10">
        <v>281.86</v>
      </c>
      <c r="E622" s="14">
        <v>29.1</v>
      </c>
      <c r="F622" s="15">
        <v>8202.1200000000008</v>
      </c>
      <c r="G622" s="14">
        <f t="shared" si="316"/>
        <v>7.83</v>
      </c>
      <c r="H622" s="15"/>
      <c r="I622" s="14">
        <f t="shared" si="317"/>
        <v>36.93</v>
      </c>
      <c r="J622" s="15">
        <f t="shared" si="318"/>
        <v>10409.08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51" x14ac:dyDescent="0.25">
      <c r="A623" s="8" t="s">
        <v>1192</v>
      </c>
      <c r="B623" s="8" t="s">
        <v>1193</v>
      </c>
      <c r="C623" s="9" t="s">
        <v>47</v>
      </c>
      <c r="D623" s="10">
        <v>147.16999999999999</v>
      </c>
      <c r="E623" s="14">
        <v>30.27</v>
      </c>
      <c r="F623" s="15">
        <v>4454.83</v>
      </c>
      <c r="G623" s="14">
        <f t="shared" si="316"/>
        <v>8.15</v>
      </c>
      <c r="H623" s="15"/>
      <c r="I623" s="14">
        <f t="shared" si="317"/>
        <v>38.42</v>
      </c>
      <c r="J623" s="15">
        <f t="shared" si="318"/>
        <v>5654.27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x14ac:dyDescent="0.25">
      <c r="A624" s="6" t="s">
        <v>1194</v>
      </c>
      <c r="B624" s="83" t="s">
        <v>1195</v>
      </c>
      <c r="C624" s="84"/>
      <c r="D624" s="84"/>
      <c r="E624" s="84"/>
      <c r="F624" s="84"/>
      <c r="G624" s="84"/>
      <c r="H624" s="84"/>
      <c r="I624" s="84"/>
      <c r="J624" s="84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38.25" x14ac:dyDescent="0.25">
      <c r="A625" s="8" t="s">
        <v>1196</v>
      </c>
      <c r="B625" s="8" t="s">
        <v>1197</v>
      </c>
      <c r="C625" s="9" t="s">
        <v>13</v>
      </c>
      <c r="D625" s="10">
        <v>2</v>
      </c>
      <c r="E625" s="14">
        <v>254.76</v>
      </c>
      <c r="F625" s="15">
        <v>509.52</v>
      </c>
      <c r="G625" s="14">
        <f t="shared" ref="G625" si="319">TRUNC(E625*0.2693,2)</f>
        <v>68.599999999999994</v>
      </c>
      <c r="H625" s="15"/>
      <c r="I625" s="14">
        <f t="shared" ref="I625" si="320">H625+G625+E625</f>
        <v>323.36</v>
      </c>
      <c r="J625" s="15">
        <f t="shared" ref="J625" si="321">TRUNC(I625*D625,2)</f>
        <v>646.72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x14ac:dyDescent="0.25">
      <c r="A626" s="6" t="s">
        <v>1198</v>
      </c>
      <c r="B626" s="83" t="s">
        <v>925</v>
      </c>
      <c r="C626" s="84"/>
      <c r="D626" s="84"/>
      <c r="E626" s="84"/>
      <c r="F626" s="84"/>
      <c r="G626" s="84"/>
      <c r="H626" s="84"/>
      <c r="I626" s="84"/>
      <c r="J626" s="84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25.5" x14ac:dyDescent="0.25">
      <c r="A627" s="8" t="s">
        <v>1199</v>
      </c>
      <c r="B627" s="8" t="s">
        <v>1200</v>
      </c>
      <c r="C627" s="9" t="s">
        <v>13</v>
      </c>
      <c r="D627" s="10">
        <v>30</v>
      </c>
      <c r="E627" s="14">
        <v>21.05</v>
      </c>
      <c r="F627" s="15">
        <v>631.5</v>
      </c>
      <c r="G627" s="14">
        <f t="shared" ref="G627:G629" si="322">TRUNC(E627*0.2693,2)</f>
        <v>5.66</v>
      </c>
      <c r="H627" s="15"/>
      <c r="I627" s="14">
        <f t="shared" ref="I627:I629" si="323">H627+G627+E627</f>
        <v>26.71</v>
      </c>
      <c r="J627" s="15">
        <f t="shared" ref="J627:J629" si="324">TRUNC(I627*D627,2)</f>
        <v>801.3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38.25" x14ac:dyDescent="0.25">
      <c r="A628" s="8" t="s">
        <v>1201</v>
      </c>
      <c r="B628" s="8" t="s">
        <v>1202</v>
      </c>
      <c r="C628" s="9" t="s">
        <v>13</v>
      </c>
      <c r="D628" s="10">
        <v>279</v>
      </c>
      <c r="E628" s="14">
        <v>1.56</v>
      </c>
      <c r="F628" s="15">
        <v>435.24</v>
      </c>
      <c r="G628" s="14">
        <f t="shared" si="322"/>
        <v>0.42</v>
      </c>
      <c r="H628" s="15"/>
      <c r="I628" s="14">
        <f t="shared" si="323"/>
        <v>1.98</v>
      </c>
      <c r="J628" s="15">
        <f t="shared" si="324"/>
        <v>552.41999999999996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25.5" x14ac:dyDescent="0.25">
      <c r="A629" s="8" t="s">
        <v>1203</v>
      </c>
      <c r="B629" s="8" t="s">
        <v>1204</v>
      </c>
      <c r="C629" s="9" t="s">
        <v>13</v>
      </c>
      <c r="D629" s="10">
        <v>139</v>
      </c>
      <c r="E629" s="14">
        <v>8.75</v>
      </c>
      <c r="F629" s="15">
        <v>1216.25</v>
      </c>
      <c r="G629" s="14">
        <f t="shared" si="322"/>
        <v>2.35</v>
      </c>
      <c r="H629" s="15"/>
      <c r="I629" s="14">
        <f t="shared" si="323"/>
        <v>11.1</v>
      </c>
      <c r="J629" s="15">
        <f t="shared" si="324"/>
        <v>1542.9</v>
      </c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x14ac:dyDescent="0.25">
      <c r="A630" s="6" t="s">
        <v>1205</v>
      </c>
      <c r="B630" s="83" t="s">
        <v>1206</v>
      </c>
      <c r="C630" s="84"/>
      <c r="D630" s="84"/>
      <c r="E630" s="84"/>
      <c r="F630" s="84"/>
      <c r="G630" s="84"/>
      <c r="H630" s="84"/>
      <c r="I630" s="84"/>
      <c r="J630" s="84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25.5" x14ac:dyDescent="0.25">
      <c r="A631" s="8" t="s">
        <v>1207</v>
      </c>
      <c r="B631" s="8" t="s">
        <v>1208</v>
      </c>
      <c r="C631" s="9" t="s">
        <v>13</v>
      </c>
      <c r="D631" s="10">
        <v>1</v>
      </c>
      <c r="E631" s="14">
        <v>778.77</v>
      </c>
      <c r="F631" s="15">
        <v>778.77</v>
      </c>
      <c r="G631" s="14">
        <f t="shared" ref="G631" si="325">TRUNC(E631*0.2693,2)</f>
        <v>209.72</v>
      </c>
      <c r="H631" s="15"/>
      <c r="I631" s="14">
        <f t="shared" ref="I631" si="326">H631+G631+E631</f>
        <v>988.49</v>
      </c>
      <c r="J631" s="15">
        <f t="shared" ref="J631" si="327">TRUNC(I631*D631,2)</f>
        <v>988.49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x14ac:dyDescent="0.25">
      <c r="A632" s="6" t="s">
        <v>1209</v>
      </c>
      <c r="B632" s="83" t="s">
        <v>1210</v>
      </c>
      <c r="C632" s="84"/>
      <c r="D632" s="84"/>
      <c r="E632" s="84"/>
      <c r="F632" s="84"/>
      <c r="G632" s="84"/>
      <c r="H632" s="84"/>
      <c r="I632" s="84"/>
      <c r="J632" s="84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x14ac:dyDescent="0.25">
      <c r="A633" s="6" t="s">
        <v>1211</v>
      </c>
      <c r="B633" s="83" t="s">
        <v>1212</v>
      </c>
      <c r="C633" s="84"/>
      <c r="D633" s="84"/>
      <c r="E633" s="84"/>
      <c r="F633" s="84"/>
      <c r="G633" s="84"/>
      <c r="H633" s="84"/>
      <c r="I633" s="84"/>
      <c r="J633" s="84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25.5" x14ac:dyDescent="0.25">
      <c r="A634" s="8" t="s">
        <v>1213</v>
      </c>
      <c r="B634" s="8" t="s">
        <v>1214</v>
      </c>
      <c r="C634" s="9" t="s">
        <v>13</v>
      </c>
      <c r="D634" s="10">
        <v>8</v>
      </c>
      <c r="E634" s="14">
        <v>3080.49</v>
      </c>
      <c r="F634" s="15">
        <f>TRUNC(E634*D634,2)</f>
        <v>24643.919999999998</v>
      </c>
      <c r="G634" s="14"/>
      <c r="H634" s="14">
        <f>TRUNC(E634*0.2093,2)</f>
        <v>644.74</v>
      </c>
      <c r="I634" s="14">
        <f t="shared" ref="I634:I635" si="328">H634+G634+E634</f>
        <v>3725.2299999999996</v>
      </c>
      <c r="J634" s="15">
        <f t="shared" ref="J634:J635" si="329">TRUNC(I634*D634,2)</f>
        <v>29801.84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25.5" x14ac:dyDescent="0.25">
      <c r="A635" s="8" t="s">
        <v>1215</v>
      </c>
      <c r="B635" s="8" t="s">
        <v>1216</v>
      </c>
      <c r="C635" s="9" t="s">
        <v>13</v>
      </c>
      <c r="D635" s="10">
        <v>8</v>
      </c>
      <c r="E635" s="14">
        <v>27.12</v>
      </c>
      <c r="F635" s="15">
        <f>TRUNC(E635*D635,2)</f>
        <v>216.96</v>
      </c>
      <c r="G635" s="14">
        <f t="shared" ref="G635" si="330">TRUNC(E635*0.2693,2)</f>
        <v>7.3</v>
      </c>
      <c r="H635" s="15"/>
      <c r="I635" s="14">
        <f t="shared" si="328"/>
        <v>34.42</v>
      </c>
      <c r="J635" s="15">
        <f t="shared" si="329"/>
        <v>275.36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x14ac:dyDescent="0.25">
      <c r="A636" s="6" t="s">
        <v>1217</v>
      </c>
      <c r="B636" s="83" t="s">
        <v>1218</v>
      </c>
      <c r="C636" s="84"/>
      <c r="D636" s="84"/>
      <c r="E636" s="84"/>
      <c r="F636" s="84"/>
      <c r="G636" s="84"/>
      <c r="H636" s="84"/>
      <c r="I636" s="84"/>
      <c r="J636" s="84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38.25" x14ac:dyDescent="0.25">
      <c r="A637" s="8" t="s">
        <v>1219</v>
      </c>
      <c r="B637" s="8" t="s">
        <v>1220</v>
      </c>
      <c r="C637" s="9" t="s">
        <v>13</v>
      </c>
      <c r="D637" s="10">
        <v>12</v>
      </c>
      <c r="E637" s="14">
        <v>582.70000000000005</v>
      </c>
      <c r="F637" s="15">
        <v>6992.4</v>
      </c>
      <c r="G637" s="14">
        <f t="shared" ref="G637:G639" si="331">TRUNC(E637*0.2693,2)</f>
        <v>156.91999999999999</v>
      </c>
      <c r="H637" s="15"/>
      <c r="I637" s="14">
        <f t="shared" ref="I637:I639" si="332">H637+G637+E637</f>
        <v>739.62</v>
      </c>
      <c r="J637" s="15">
        <f t="shared" ref="J637:J639" si="333">TRUNC(I637*D637,2)</f>
        <v>8875.44</v>
      </c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7.5" x14ac:dyDescent="0.25">
      <c r="A638" s="8" t="s">
        <v>1221</v>
      </c>
      <c r="B638" s="8" t="s">
        <v>1222</v>
      </c>
      <c r="C638" s="9" t="s">
        <v>13</v>
      </c>
      <c r="D638" s="10">
        <v>2</v>
      </c>
      <c r="E638" s="14">
        <v>2775.2</v>
      </c>
      <c r="F638" s="15">
        <v>5550.4</v>
      </c>
      <c r="G638" s="14">
        <f t="shared" si="331"/>
        <v>747.36</v>
      </c>
      <c r="H638" s="15"/>
      <c r="I638" s="14">
        <f t="shared" si="332"/>
        <v>3522.56</v>
      </c>
      <c r="J638" s="15">
        <f t="shared" si="333"/>
        <v>7045.12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38.25" x14ac:dyDescent="0.25">
      <c r="A639" s="8" t="s">
        <v>1223</v>
      </c>
      <c r="B639" s="8" t="s">
        <v>1224</v>
      </c>
      <c r="C639" s="9" t="s">
        <v>13</v>
      </c>
      <c r="D639" s="10">
        <v>18</v>
      </c>
      <c r="E639" s="14">
        <v>21.56</v>
      </c>
      <c r="F639" s="15">
        <v>388.08</v>
      </c>
      <c r="G639" s="14">
        <f t="shared" si="331"/>
        <v>5.8</v>
      </c>
      <c r="H639" s="15"/>
      <c r="I639" s="14">
        <f t="shared" si="332"/>
        <v>27.36</v>
      </c>
      <c r="J639" s="15">
        <f t="shared" si="333"/>
        <v>492.48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x14ac:dyDescent="0.25">
      <c r="A640" s="6" t="s">
        <v>1225</v>
      </c>
      <c r="B640" s="83" t="s">
        <v>1226</v>
      </c>
      <c r="C640" s="84"/>
      <c r="D640" s="84"/>
      <c r="E640" s="84"/>
      <c r="F640" s="84"/>
      <c r="G640" s="84"/>
      <c r="H640" s="84"/>
      <c r="I640" s="84"/>
      <c r="J640" s="84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x14ac:dyDescent="0.25">
      <c r="A641" s="8" t="s">
        <v>1227</v>
      </c>
      <c r="B641" s="8" t="s">
        <v>1228</v>
      </c>
      <c r="C641" s="9" t="s">
        <v>13</v>
      </c>
      <c r="D641" s="10">
        <v>2</v>
      </c>
      <c r="E641" s="14">
        <v>886.75</v>
      </c>
      <c r="F641" s="15">
        <v>1773.5</v>
      </c>
      <c r="G641" s="14">
        <f t="shared" ref="G641" si="334">TRUNC(E641*0.2693,2)</f>
        <v>238.8</v>
      </c>
      <c r="H641" s="15"/>
      <c r="I641" s="14">
        <f t="shared" ref="I641" si="335">H641+G641+E641</f>
        <v>1125.55</v>
      </c>
      <c r="J641" s="15">
        <f t="shared" ref="J641" si="336">TRUNC(I641*D641,2)</f>
        <v>2251.1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x14ac:dyDescent="0.25">
      <c r="A642" s="6" t="s">
        <v>1229</v>
      </c>
      <c r="B642" s="83" t="s">
        <v>1230</v>
      </c>
      <c r="C642" s="84"/>
      <c r="D642" s="84"/>
      <c r="E642" s="84"/>
      <c r="F642" s="84"/>
      <c r="G642" s="84"/>
      <c r="H642" s="84"/>
      <c r="I642" s="84"/>
      <c r="J642" s="84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51" x14ac:dyDescent="0.25">
      <c r="A643" s="8" t="s">
        <v>1231</v>
      </c>
      <c r="B643" s="8" t="s">
        <v>1232</v>
      </c>
      <c r="C643" s="9" t="s">
        <v>47</v>
      </c>
      <c r="D643" s="10">
        <v>5330.35</v>
      </c>
      <c r="E643" s="14">
        <v>2.16</v>
      </c>
      <c r="F643" s="15">
        <v>11513.55</v>
      </c>
      <c r="G643" s="14">
        <f t="shared" ref="G643:G644" si="337">TRUNC(E643*0.2693,2)</f>
        <v>0.57999999999999996</v>
      </c>
      <c r="H643" s="15"/>
      <c r="I643" s="14">
        <f t="shared" ref="I643:I644" si="338">H643+G643+E643</f>
        <v>2.74</v>
      </c>
      <c r="J643" s="15">
        <f t="shared" ref="J643:J644" si="339">TRUNC(I643*D643,2)</f>
        <v>14605.15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x14ac:dyDescent="0.25">
      <c r="A644" s="8" t="s">
        <v>1233</v>
      </c>
      <c r="B644" s="8" t="s">
        <v>1234</v>
      </c>
      <c r="C644" s="9" t="s">
        <v>47</v>
      </c>
      <c r="D644" s="10">
        <v>146.79</v>
      </c>
      <c r="E644" s="14">
        <v>31.66</v>
      </c>
      <c r="F644" s="15">
        <v>4647.37</v>
      </c>
      <c r="G644" s="14">
        <f t="shared" si="337"/>
        <v>8.52</v>
      </c>
      <c r="H644" s="15"/>
      <c r="I644" s="14">
        <f t="shared" si="338"/>
        <v>40.18</v>
      </c>
      <c r="J644" s="15">
        <f t="shared" si="339"/>
        <v>5898.02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x14ac:dyDescent="0.25">
      <c r="A645" s="6" t="s">
        <v>1235</v>
      </c>
      <c r="B645" s="83" t="s">
        <v>1236</v>
      </c>
      <c r="C645" s="84"/>
      <c r="D645" s="84"/>
      <c r="E645" s="84"/>
      <c r="F645" s="84"/>
      <c r="G645" s="84"/>
      <c r="H645" s="84"/>
      <c r="I645" s="84"/>
      <c r="J645" s="84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x14ac:dyDescent="0.25">
      <c r="A646" s="8" t="s">
        <v>1237</v>
      </c>
      <c r="B646" s="8" t="s">
        <v>1238</v>
      </c>
      <c r="C646" s="9" t="s">
        <v>47</v>
      </c>
      <c r="D646" s="10">
        <v>143.47999999999999</v>
      </c>
      <c r="E646" s="14">
        <v>17.21</v>
      </c>
      <c r="F646" s="15">
        <v>2469.29</v>
      </c>
      <c r="G646" s="14">
        <f t="shared" ref="G646:G647" si="340">TRUNC(E646*0.2693,2)</f>
        <v>4.63</v>
      </c>
      <c r="H646" s="15"/>
      <c r="I646" s="14">
        <f t="shared" ref="I646:I647" si="341">H646+G646+E646</f>
        <v>21.84</v>
      </c>
      <c r="J646" s="15">
        <f t="shared" ref="J646:J647" si="342">TRUNC(I646*D646,2)</f>
        <v>3133.6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25.5" x14ac:dyDescent="0.25">
      <c r="A647" s="8" t="s">
        <v>1239</v>
      </c>
      <c r="B647" s="8" t="s">
        <v>1240</v>
      </c>
      <c r="C647" s="9" t="s">
        <v>13</v>
      </c>
      <c r="D647" s="10">
        <v>12</v>
      </c>
      <c r="E647" s="14">
        <v>145</v>
      </c>
      <c r="F647" s="15">
        <v>1740</v>
      </c>
      <c r="G647" s="14">
        <f t="shared" si="340"/>
        <v>39.04</v>
      </c>
      <c r="H647" s="15"/>
      <c r="I647" s="14">
        <f t="shared" si="341"/>
        <v>184.04</v>
      </c>
      <c r="J647" s="15">
        <f t="shared" si="342"/>
        <v>2208.48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x14ac:dyDescent="0.25">
      <c r="A648" s="6" t="s">
        <v>1241</v>
      </c>
      <c r="B648" s="83" t="s">
        <v>1242</v>
      </c>
      <c r="C648" s="84"/>
      <c r="D648" s="84"/>
      <c r="E648" s="84"/>
      <c r="F648" s="84"/>
      <c r="G648" s="84"/>
      <c r="H648" s="84"/>
      <c r="I648" s="84"/>
      <c r="J648" s="84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25.5" x14ac:dyDescent="0.25">
      <c r="A649" s="8" t="s">
        <v>1243</v>
      </c>
      <c r="B649" s="8" t="s">
        <v>1244</v>
      </c>
      <c r="C649" s="9" t="s">
        <v>13</v>
      </c>
      <c r="D649" s="10">
        <v>490</v>
      </c>
      <c r="E649" s="14">
        <v>28.72</v>
      </c>
      <c r="F649" s="15">
        <v>14072.8</v>
      </c>
      <c r="G649" s="14">
        <f t="shared" ref="G649" si="343">TRUNC(E649*0.2693,2)</f>
        <v>7.73</v>
      </c>
      <c r="H649" s="15"/>
      <c r="I649" s="14">
        <f t="shared" ref="I649" si="344">H649+G649+E649</f>
        <v>36.450000000000003</v>
      </c>
      <c r="J649" s="15">
        <f t="shared" ref="J649" si="345">TRUNC(I649*D649,2)</f>
        <v>17860.5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x14ac:dyDescent="0.25">
      <c r="A650" s="6" t="s">
        <v>1245</v>
      </c>
      <c r="B650" s="83" t="s">
        <v>1142</v>
      </c>
      <c r="C650" s="84"/>
      <c r="D650" s="84"/>
      <c r="E650" s="84"/>
      <c r="F650" s="84"/>
      <c r="G650" s="84"/>
      <c r="H650" s="84"/>
      <c r="I650" s="84"/>
      <c r="J650" s="84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25.5" x14ac:dyDescent="0.25">
      <c r="A651" s="8" t="s">
        <v>1246</v>
      </c>
      <c r="B651" s="8" t="s">
        <v>1247</v>
      </c>
      <c r="C651" s="9" t="s">
        <v>13</v>
      </c>
      <c r="D651" s="10">
        <v>202</v>
      </c>
      <c r="E651" s="14">
        <v>37.630000000000003</v>
      </c>
      <c r="F651" s="15">
        <v>7601.26</v>
      </c>
      <c r="G651" s="14">
        <f t="shared" ref="G651:G652" si="346">TRUNC(E651*0.2693,2)</f>
        <v>10.130000000000001</v>
      </c>
      <c r="H651" s="15"/>
      <c r="I651" s="14">
        <f t="shared" ref="I651:I652" si="347">H651+G651+E651</f>
        <v>47.760000000000005</v>
      </c>
      <c r="J651" s="15">
        <f t="shared" ref="J651:J652" si="348">TRUNC(I651*D651,2)</f>
        <v>9647.52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25.5" x14ac:dyDescent="0.25">
      <c r="A652" s="8" t="s">
        <v>1248</v>
      </c>
      <c r="B652" s="8" t="s">
        <v>1249</v>
      </c>
      <c r="C652" s="9" t="s">
        <v>13</v>
      </c>
      <c r="D652" s="10">
        <v>202</v>
      </c>
      <c r="E652" s="14">
        <v>23.68</v>
      </c>
      <c r="F652" s="15">
        <v>4783.3599999999997</v>
      </c>
      <c r="G652" s="14">
        <f t="shared" si="346"/>
        <v>6.37</v>
      </c>
      <c r="H652" s="15"/>
      <c r="I652" s="14">
        <f t="shared" si="347"/>
        <v>30.05</v>
      </c>
      <c r="J652" s="15">
        <f t="shared" si="348"/>
        <v>6070.1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x14ac:dyDescent="0.25">
      <c r="A653" s="6" t="s">
        <v>1250</v>
      </c>
      <c r="B653" s="83" t="s">
        <v>1251</v>
      </c>
      <c r="C653" s="84"/>
      <c r="D653" s="84"/>
      <c r="E653" s="84"/>
      <c r="F653" s="84"/>
      <c r="G653" s="84"/>
      <c r="H653" s="84"/>
      <c r="I653" s="84"/>
      <c r="J653" s="84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51" x14ac:dyDescent="0.25">
      <c r="A654" s="8" t="s">
        <v>1037</v>
      </c>
      <c r="B654" s="8" t="s">
        <v>1038</v>
      </c>
      <c r="C654" s="9" t="s">
        <v>13</v>
      </c>
      <c r="D654" s="10">
        <v>20</v>
      </c>
      <c r="E654" s="14">
        <v>10.32</v>
      </c>
      <c r="F654" s="15">
        <v>206.4</v>
      </c>
      <c r="G654" s="14">
        <f t="shared" ref="G654" si="349">TRUNC(E654*0.2693,2)</f>
        <v>2.77</v>
      </c>
      <c r="H654" s="15"/>
      <c r="I654" s="14">
        <f t="shared" ref="I654" si="350">H654+G654+E654</f>
        <v>13.09</v>
      </c>
      <c r="J654" s="15">
        <f t="shared" ref="J654" si="351">TRUNC(I654*D654,2)</f>
        <v>261.8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x14ac:dyDescent="0.25">
      <c r="A655" s="6" t="s">
        <v>1252</v>
      </c>
      <c r="B655" s="83" t="s">
        <v>1253</v>
      </c>
      <c r="C655" s="84"/>
      <c r="D655" s="84"/>
      <c r="E655" s="84"/>
      <c r="F655" s="84"/>
      <c r="G655" s="84"/>
      <c r="H655" s="84"/>
      <c r="I655" s="84"/>
      <c r="J655" s="84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51" x14ac:dyDescent="0.25">
      <c r="A656" s="8" t="s">
        <v>1254</v>
      </c>
      <c r="B656" s="8" t="s">
        <v>1255</v>
      </c>
      <c r="C656" s="9" t="s">
        <v>47</v>
      </c>
      <c r="D656" s="10">
        <v>26.43</v>
      </c>
      <c r="E656" s="14">
        <v>12</v>
      </c>
      <c r="F656" s="15">
        <v>317.16000000000003</v>
      </c>
      <c r="G656" s="14">
        <f t="shared" ref="G656:G663" si="352">TRUNC(E656*0.2693,2)</f>
        <v>3.23</v>
      </c>
      <c r="H656" s="15"/>
      <c r="I656" s="14">
        <f t="shared" ref="I656:I663" si="353">H656+G656+E656</f>
        <v>15.23</v>
      </c>
      <c r="J656" s="15">
        <f t="shared" ref="J656:J663" si="354">TRUNC(I656*D656,2)</f>
        <v>402.52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38.25" x14ac:dyDescent="0.25">
      <c r="A657" s="8" t="s">
        <v>993</v>
      </c>
      <c r="B657" s="8" t="s">
        <v>994</v>
      </c>
      <c r="C657" s="9" t="s">
        <v>47</v>
      </c>
      <c r="D657" s="10">
        <v>81.62</v>
      </c>
      <c r="E657" s="14">
        <v>29.7</v>
      </c>
      <c r="F657" s="15">
        <v>2424.11</v>
      </c>
      <c r="G657" s="14">
        <f t="shared" si="352"/>
        <v>7.99</v>
      </c>
      <c r="H657" s="15"/>
      <c r="I657" s="14">
        <f t="shared" si="353"/>
        <v>37.69</v>
      </c>
      <c r="J657" s="15">
        <f t="shared" si="354"/>
        <v>3076.25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51" x14ac:dyDescent="0.25">
      <c r="A658" s="8" t="s">
        <v>997</v>
      </c>
      <c r="B658" s="8" t="s">
        <v>998</v>
      </c>
      <c r="C658" s="9" t="s">
        <v>47</v>
      </c>
      <c r="D658" s="10">
        <v>480.05</v>
      </c>
      <c r="E658" s="14">
        <v>25.36</v>
      </c>
      <c r="F658" s="15">
        <v>12174.06</v>
      </c>
      <c r="G658" s="14">
        <f t="shared" si="352"/>
        <v>6.82</v>
      </c>
      <c r="H658" s="15"/>
      <c r="I658" s="14">
        <f t="shared" si="353"/>
        <v>32.18</v>
      </c>
      <c r="J658" s="15">
        <f t="shared" si="354"/>
        <v>15448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51" x14ac:dyDescent="0.25">
      <c r="A659" s="8" t="s">
        <v>1043</v>
      </c>
      <c r="B659" s="8" t="s">
        <v>1044</v>
      </c>
      <c r="C659" s="9" t="s">
        <v>13</v>
      </c>
      <c r="D659" s="10">
        <v>23</v>
      </c>
      <c r="E659" s="14">
        <v>22.92</v>
      </c>
      <c r="F659" s="15">
        <v>527.16</v>
      </c>
      <c r="G659" s="14">
        <f t="shared" si="352"/>
        <v>6.17</v>
      </c>
      <c r="H659" s="15"/>
      <c r="I659" s="14">
        <f t="shared" si="353"/>
        <v>29.090000000000003</v>
      </c>
      <c r="J659" s="15">
        <f t="shared" si="354"/>
        <v>669.07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51" x14ac:dyDescent="0.25">
      <c r="A660" s="8" t="s">
        <v>1256</v>
      </c>
      <c r="B660" s="8" t="s">
        <v>1257</v>
      </c>
      <c r="C660" s="9" t="s">
        <v>13</v>
      </c>
      <c r="D660" s="10">
        <v>56</v>
      </c>
      <c r="E660" s="14">
        <v>23.77</v>
      </c>
      <c r="F660" s="15">
        <v>1331.12</v>
      </c>
      <c r="G660" s="14">
        <f t="shared" si="352"/>
        <v>6.4</v>
      </c>
      <c r="H660" s="15"/>
      <c r="I660" s="14">
        <f t="shared" si="353"/>
        <v>30.17</v>
      </c>
      <c r="J660" s="15">
        <f t="shared" si="354"/>
        <v>1689.52</v>
      </c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51" x14ac:dyDescent="0.25">
      <c r="A661" s="8" t="s">
        <v>1047</v>
      </c>
      <c r="B661" s="8" t="s">
        <v>1048</v>
      </c>
      <c r="C661" s="9" t="s">
        <v>13</v>
      </c>
      <c r="D661" s="10">
        <v>8</v>
      </c>
      <c r="E661" s="14">
        <v>24.91</v>
      </c>
      <c r="F661" s="15">
        <v>199.28</v>
      </c>
      <c r="G661" s="14">
        <f t="shared" si="352"/>
        <v>6.7</v>
      </c>
      <c r="H661" s="15"/>
      <c r="I661" s="14">
        <f t="shared" si="353"/>
        <v>31.61</v>
      </c>
      <c r="J661" s="15">
        <f t="shared" si="354"/>
        <v>252.88</v>
      </c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51" x14ac:dyDescent="0.25">
      <c r="A662" s="8" t="s">
        <v>1051</v>
      </c>
      <c r="B662" s="8" t="s">
        <v>1052</v>
      </c>
      <c r="C662" s="9" t="s">
        <v>13</v>
      </c>
      <c r="D662" s="10">
        <v>16</v>
      </c>
      <c r="E662" s="14">
        <v>29.3</v>
      </c>
      <c r="F662" s="15">
        <v>468.8</v>
      </c>
      <c r="G662" s="14">
        <f t="shared" si="352"/>
        <v>7.89</v>
      </c>
      <c r="H662" s="15"/>
      <c r="I662" s="14">
        <f t="shared" si="353"/>
        <v>37.19</v>
      </c>
      <c r="J662" s="15">
        <f t="shared" si="354"/>
        <v>595.04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51" x14ac:dyDescent="0.25">
      <c r="A663" s="8" t="s">
        <v>1055</v>
      </c>
      <c r="B663" s="8" t="s">
        <v>1056</v>
      </c>
      <c r="C663" s="9" t="s">
        <v>13</v>
      </c>
      <c r="D663" s="10">
        <v>15</v>
      </c>
      <c r="E663" s="14">
        <v>31.34</v>
      </c>
      <c r="F663" s="15">
        <v>470.1</v>
      </c>
      <c r="G663" s="14">
        <f t="shared" si="352"/>
        <v>8.43</v>
      </c>
      <c r="H663" s="15"/>
      <c r="I663" s="14">
        <f t="shared" si="353"/>
        <v>39.769999999999996</v>
      </c>
      <c r="J663" s="15">
        <f t="shared" si="354"/>
        <v>596.54999999999995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x14ac:dyDescent="0.25">
      <c r="A664" s="6" t="s">
        <v>1258</v>
      </c>
      <c r="B664" s="83" t="s">
        <v>1259</v>
      </c>
      <c r="C664" s="84"/>
      <c r="D664" s="84"/>
      <c r="E664" s="84"/>
      <c r="F664" s="84"/>
      <c r="G664" s="84"/>
      <c r="H664" s="84"/>
      <c r="I664" s="84"/>
      <c r="J664" s="84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51" x14ac:dyDescent="0.25">
      <c r="A665" s="8" t="s">
        <v>1260</v>
      </c>
      <c r="B665" s="8" t="s">
        <v>1261</v>
      </c>
      <c r="C665" s="9" t="s">
        <v>47</v>
      </c>
      <c r="D665" s="10">
        <v>44.3</v>
      </c>
      <c r="E665" s="14">
        <v>20.75</v>
      </c>
      <c r="F665" s="15">
        <v>919.22</v>
      </c>
      <c r="G665" s="14">
        <f t="shared" ref="G665:G671" si="355">TRUNC(E665*0.2693,2)</f>
        <v>5.58</v>
      </c>
      <c r="H665" s="15"/>
      <c r="I665" s="14">
        <f t="shared" ref="I665:I671" si="356">H665+G665+E665</f>
        <v>26.33</v>
      </c>
      <c r="J665" s="15">
        <f t="shared" ref="J665:J671" si="357">TRUNC(I665*D665,2)</f>
        <v>1166.4100000000001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51" x14ac:dyDescent="0.25">
      <c r="A666" s="8" t="s">
        <v>1093</v>
      </c>
      <c r="B666" s="8" t="s">
        <v>1094</v>
      </c>
      <c r="C666" s="9" t="s">
        <v>47</v>
      </c>
      <c r="D666" s="10">
        <v>99.62</v>
      </c>
      <c r="E666" s="14">
        <v>27.54</v>
      </c>
      <c r="F666" s="15">
        <v>2743.53</v>
      </c>
      <c r="G666" s="14">
        <f t="shared" si="355"/>
        <v>7.41</v>
      </c>
      <c r="H666" s="15"/>
      <c r="I666" s="14">
        <f t="shared" si="356"/>
        <v>34.950000000000003</v>
      </c>
      <c r="J666" s="15">
        <f t="shared" si="357"/>
        <v>3481.71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63.75" x14ac:dyDescent="0.25">
      <c r="A667" s="8" t="s">
        <v>1095</v>
      </c>
      <c r="B667" s="8" t="s">
        <v>1096</v>
      </c>
      <c r="C667" s="9" t="s">
        <v>13</v>
      </c>
      <c r="D667" s="10">
        <v>4</v>
      </c>
      <c r="E667" s="14">
        <v>35.270000000000003</v>
      </c>
      <c r="F667" s="15">
        <v>141.08000000000001</v>
      </c>
      <c r="G667" s="14">
        <f t="shared" si="355"/>
        <v>9.49</v>
      </c>
      <c r="H667" s="15"/>
      <c r="I667" s="14">
        <f t="shared" si="356"/>
        <v>44.760000000000005</v>
      </c>
      <c r="J667" s="15">
        <f t="shared" si="357"/>
        <v>179.04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63.75" x14ac:dyDescent="0.25">
      <c r="A668" s="8" t="s">
        <v>1262</v>
      </c>
      <c r="B668" s="8" t="s">
        <v>1263</v>
      </c>
      <c r="C668" s="9" t="s">
        <v>13</v>
      </c>
      <c r="D668" s="10">
        <v>1</v>
      </c>
      <c r="E668" s="14">
        <v>58.8</v>
      </c>
      <c r="F668" s="15">
        <v>58.8</v>
      </c>
      <c r="G668" s="14">
        <f t="shared" si="355"/>
        <v>15.83</v>
      </c>
      <c r="H668" s="15"/>
      <c r="I668" s="14">
        <f t="shared" si="356"/>
        <v>74.63</v>
      </c>
      <c r="J668" s="15">
        <f t="shared" si="357"/>
        <v>74.63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25.5" x14ac:dyDescent="0.25">
      <c r="A669" s="8" t="s">
        <v>1264</v>
      </c>
      <c r="B669" s="8" t="s">
        <v>1265</v>
      </c>
      <c r="C669" s="9" t="s">
        <v>13</v>
      </c>
      <c r="D669" s="10">
        <v>1</v>
      </c>
      <c r="E669" s="14">
        <v>26.93</v>
      </c>
      <c r="F669" s="15">
        <v>26.93</v>
      </c>
      <c r="G669" s="14">
        <f t="shared" si="355"/>
        <v>7.25</v>
      </c>
      <c r="H669" s="15"/>
      <c r="I669" s="14">
        <f t="shared" si="356"/>
        <v>34.18</v>
      </c>
      <c r="J669" s="15">
        <f t="shared" si="357"/>
        <v>34.18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x14ac:dyDescent="0.25">
      <c r="A670" s="8" t="s">
        <v>1097</v>
      </c>
      <c r="B670" s="8" t="s">
        <v>1098</v>
      </c>
      <c r="C670" s="9" t="s">
        <v>13</v>
      </c>
      <c r="D670" s="10">
        <v>12</v>
      </c>
      <c r="E670" s="14">
        <v>31.15</v>
      </c>
      <c r="F670" s="15">
        <v>373.8</v>
      </c>
      <c r="G670" s="14">
        <f t="shared" si="355"/>
        <v>8.3800000000000008</v>
      </c>
      <c r="H670" s="15"/>
      <c r="I670" s="14">
        <f t="shared" si="356"/>
        <v>39.53</v>
      </c>
      <c r="J670" s="15">
        <f t="shared" si="357"/>
        <v>474.36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25.5" x14ac:dyDescent="0.25">
      <c r="A671" s="8" t="s">
        <v>1099</v>
      </c>
      <c r="B671" s="8" t="s">
        <v>1100</v>
      </c>
      <c r="C671" s="9" t="s">
        <v>13</v>
      </c>
      <c r="D671" s="10">
        <v>36</v>
      </c>
      <c r="E671" s="14">
        <v>6.08</v>
      </c>
      <c r="F671" s="15">
        <v>218.88</v>
      </c>
      <c r="G671" s="14">
        <f t="shared" si="355"/>
        <v>1.63</v>
      </c>
      <c r="H671" s="15"/>
      <c r="I671" s="14">
        <f t="shared" si="356"/>
        <v>7.71</v>
      </c>
      <c r="J671" s="15">
        <f t="shared" si="357"/>
        <v>277.56</v>
      </c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x14ac:dyDescent="0.25">
      <c r="A672" s="6" t="s">
        <v>1266</v>
      </c>
      <c r="B672" s="83" t="s">
        <v>933</v>
      </c>
      <c r="C672" s="84"/>
      <c r="D672" s="84"/>
      <c r="E672" s="84"/>
      <c r="F672" s="84"/>
      <c r="G672" s="84"/>
      <c r="H672" s="84"/>
      <c r="I672" s="84"/>
      <c r="J672" s="84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x14ac:dyDescent="0.25">
      <c r="A673" s="6" t="s">
        <v>1267</v>
      </c>
      <c r="B673" s="83" t="s">
        <v>210</v>
      </c>
      <c r="C673" s="84"/>
      <c r="D673" s="84"/>
      <c r="E673" s="84"/>
      <c r="F673" s="84"/>
      <c r="G673" s="84"/>
      <c r="H673" s="84"/>
      <c r="I673" s="84"/>
      <c r="J673" s="84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x14ac:dyDescent="0.25">
      <c r="A674" s="6" t="s">
        <v>1268</v>
      </c>
      <c r="B674" s="83" t="s">
        <v>936</v>
      </c>
      <c r="C674" s="84"/>
      <c r="D674" s="84"/>
      <c r="E674" s="84"/>
      <c r="F674" s="84"/>
      <c r="G674" s="84"/>
      <c r="H674" s="84"/>
      <c r="I674" s="84"/>
      <c r="J674" s="84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14.75" x14ac:dyDescent="0.25">
      <c r="A675" s="8" t="s">
        <v>937</v>
      </c>
      <c r="B675" s="8" t="s">
        <v>938</v>
      </c>
      <c r="C675" s="9" t="s">
        <v>84</v>
      </c>
      <c r="D675" s="10">
        <v>85.25</v>
      </c>
      <c r="E675" s="14">
        <v>5.67</v>
      </c>
      <c r="F675" s="15">
        <v>483.36</v>
      </c>
      <c r="G675" s="14">
        <f t="shared" ref="G675" si="358">TRUNC(E675*0.2693,2)</f>
        <v>1.52</v>
      </c>
      <c r="H675" s="15"/>
      <c r="I675" s="14">
        <f t="shared" ref="I675" si="359">H675+G675+E675</f>
        <v>7.1899999999999995</v>
      </c>
      <c r="J675" s="15">
        <f t="shared" ref="J675" si="360">TRUNC(I675*D675,2)</f>
        <v>612.94000000000005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x14ac:dyDescent="0.25">
      <c r="A676" s="6" t="s">
        <v>1269</v>
      </c>
      <c r="B676" s="83" t="s">
        <v>940</v>
      </c>
      <c r="C676" s="84"/>
      <c r="D676" s="84"/>
      <c r="E676" s="84"/>
      <c r="F676" s="84"/>
      <c r="G676" s="84"/>
      <c r="H676" s="84"/>
      <c r="I676" s="84"/>
      <c r="J676" s="84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89.25" x14ac:dyDescent="0.25">
      <c r="A677" s="8" t="s">
        <v>941</v>
      </c>
      <c r="B677" s="8" t="s">
        <v>942</v>
      </c>
      <c r="C677" s="9" t="s">
        <v>84</v>
      </c>
      <c r="D677" s="10">
        <v>85.25</v>
      </c>
      <c r="E677" s="14">
        <v>15</v>
      </c>
      <c r="F677" s="15">
        <v>1278.75</v>
      </c>
      <c r="G677" s="14">
        <f t="shared" ref="G677" si="361">TRUNC(E677*0.2693,2)</f>
        <v>4.03</v>
      </c>
      <c r="H677" s="15"/>
      <c r="I677" s="14">
        <f t="shared" ref="I677" si="362">H677+G677+E677</f>
        <v>19.03</v>
      </c>
      <c r="J677" s="15">
        <f t="shared" ref="J677" si="363">TRUNC(I677*D677,2)</f>
        <v>1622.3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x14ac:dyDescent="0.25">
      <c r="A678" s="6" t="s">
        <v>1270</v>
      </c>
      <c r="B678" s="83" t="s">
        <v>1032</v>
      </c>
      <c r="C678" s="84"/>
      <c r="D678" s="84"/>
      <c r="E678" s="84"/>
      <c r="F678" s="84"/>
      <c r="G678" s="84"/>
      <c r="H678" s="84"/>
      <c r="I678" s="84"/>
      <c r="J678" s="84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38.25" x14ac:dyDescent="0.25">
      <c r="A679" s="8" t="s">
        <v>1271</v>
      </c>
      <c r="B679" s="8" t="s">
        <v>1272</v>
      </c>
      <c r="C679" s="9" t="s">
        <v>13</v>
      </c>
      <c r="D679" s="10">
        <v>3</v>
      </c>
      <c r="E679" s="14">
        <v>345.86</v>
      </c>
      <c r="F679" s="15">
        <v>1037.58</v>
      </c>
      <c r="G679" s="14">
        <f t="shared" ref="G679:G680" si="364">TRUNC(E679*0.2693,2)</f>
        <v>93.14</v>
      </c>
      <c r="H679" s="15"/>
      <c r="I679" s="14">
        <f t="shared" ref="I679:I680" si="365">H679+G679+E679</f>
        <v>439</v>
      </c>
      <c r="J679" s="15">
        <f t="shared" ref="J679:J680" si="366">TRUNC(I679*D679,2)</f>
        <v>1317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38.25" x14ac:dyDescent="0.25">
      <c r="A680" s="8" t="s">
        <v>1273</v>
      </c>
      <c r="B680" s="8" t="s">
        <v>1274</v>
      </c>
      <c r="C680" s="9" t="s">
        <v>13</v>
      </c>
      <c r="D680" s="10">
        <v>3</v>
      </c>
      <c r="E680" s="14">
        <v>589.19000000000005</v>
      </c>
      <c r="F680" s="15">
        <v>1767.57</v>
      </c>
      <c r="G680" s="14">
        <f t="shared" si="364"/>
        <v>158.66</v>
      </c>
      <c r="H680" s="15"/>
      <c r="I680" s="14">
        <f t="shared" si="365"/>
        <v>747.85</v>
      </c>
      <c r="J680" s="15">
        <f t="shared" si="366"/>
        <v>2243.5500000000002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x14ac:dyDescent="0.25">
      <c r="A681" s="80" t="s">
        <v>14</v>
      </c>
      <c r="B681" s="81"/>
      <c r="C681" s="81"/>
      <c r="D681" s="81"/>
      <c r="E681" s="81"/>
      <c r="F681" s="81"/>
      <c r="G681" s="81"/>
      <c r="H681" s="81"/>
      <c r="I681" s="82"/>
      <c r="J681" s="15">
        <f>SUM(J507:J680)</f>
        <v>711867.91000000038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x14ac:dyDescent="0.25">
      <c r="A682" s="6" t="s">
        <v>1275</v>
      </c>
      <c r="B682" s="83" t="s">
        <v>1276</v>
      </c>
      <c r="C682" s="84"/>
      <c r="D682" s="84"/>
      <c r="E682" s="84"/>
      <c r="F682" s="84"/>
      <c r="G682" s="84"/>
      <c r="H682" s="84"/>
      <c r="I682" s="84"/>
      <c r="J682" s="84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x14ac:dyDescent="0.25">
      <c r="A683" s="6" t="s">
        <v>1277</v>
      </c>
      <c r="B683" s="83" t="s">
        <v>1278</v>
      </c>
      <c r="C683" s="84"/>
      <c r="D683" s="84"/>
      <c r="E683" s="84"/>
      <c r="F683" s="84"/>
      <c r="G683" s="84"/>
      <c r="H683" s="84"/>
      <c r="I683" s="84"/>
      <c r="J683" s="84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25.5" x14ac:dyDescent="0.25">
      <c r="A684" s="8" t="s">
        <v>1279</v>
      </c>
      <c r="B684" s="8" t="s">
        <v>1280</v>
      </c>
      <c r="C684" s="9" t="s">
        <v>13</v>
      </c>
      <c r="D684" s="10">
        <v>1</v>
      </c>
      <c r="E684" s="14">
        <v>74869.649999999994</v>
      </c>
      <c r="F684" s="15">
        <v>74869.649999999994</v>
      </c>
      <c r="G684" s="14"/>
      <c r="H684" s="14">
        <f>TRUNC(E684*0.2093,2)</f>
        <v>15670.21</v>
      </c>
      <c r="I684" s="14">
        <f t="shared" ref="I684" si="367">H684+G684+E684</f>
        <v>90539.859999999986</v>
      </c>
      <c r="J684" s="15">
        <f t="shared" ref="J684" si="368">TRUNC(I684*D684,2)</f>
        <v>90539.86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x14ac:dyDescent="0.25">
      <c r="A685" s="6" t="s">
        <v>1281</v>
      </c>
      <c r="B685" s="83" t="s">
        <v>1282</v>
      </c>
      <c r="C685" s="84"/>
      <c r="D685" s="84"/>
      <c r="E685" s="84"/>
      <c r="F685" s="84"/>
      <c r="G685" s="84"/>
      <c r="H685" s="84"/>
      <c r="I685" s="84"/>
      <c r="J685" s="84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x14ac:dyDescent="0.25">
      <c r="A686" s="6" t="s">
        <v>1283</v>
      </c>
      <c r="B686" s="83" t="s">
        <v>1284</v>
      </c>
      <c r="C686" s="84"/>
      <c r="D686" s="84"/>
      <c r="E686" s="84"/>
      <c r="F686" s="84"/>
      <c r="G686" s="84"/>
      <c r="H686" s="84"/>
      <c r="I686" s="84"/>
      <c r="J686" s="84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63.75" x14ac:dyDescent="0.25">
      <c r="A687" s="8" t="s">
        <v>1285</v>
      </c>
      <c r="B687" s="8" t="s">
        <v>1286</v>
      </c>
      <c r="C687" s="9" t="s">
        <v>13</v>
      </c>
      <c r="D687" s="10">
        <v>5</v>
      </c>
      <c r="E687" s="14">
        <v>5132.1000000000004</v>
      </c>
      <c r="F687" s="15">
        <v>25660.5</v>
      </c>
      <c r="G687" s="14"/>
      <c r="H687" s="14">
        <f t="shared" ref="H687:H692" si="369">TRUNC(E687*0.2093,2)</f>
        <v>1074.1400000000001</v>
      </c>
      <c r="I687" s="14">
        <f t="shared" ref="I687:I694" si="370">H687+G687+E687</f>
        <v>6206.2400000000007</v>
      </c>
      <c r="J687" s="15">
        <f t="shared" ref="J687:J694" si="371">TRUNC(I687*D687,2)</f>
        <v>31031.200000000001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63.75" x14ac:dyDescent="0.25">
      <c r="A688" s="8" t="s">
        <v>1287</v>
      </c>
      <c r="B688" s="8" t="s">
        <v>1288</v>
      </c>
      <c r="C688" s="9" t="s">
        <v>13</v>
      </c>
      <c r="D688" s="10">
        <v>19</v>
      </c>
      <c r="E688" s="14">
        <v>5526.16</v>
      </c>
      <c r="F688" s="15">
        <v>104997.04</v>
      </c>
      <c r="G688" s="14"/>
      <c r="H688" s="14">
        <f t="shared" si="369"/>
        <v>1156.6199999999999</v>
      </c>
      <c r="I688" s="14">
        <f t="shared" si="370"/>
        <v>6682.78</v>
      </c>
      <c r="J688" s="15">
        <f t="shared" si="371"/>
        <v>126972.82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63.75" x14ac:dyDescent="0.25">
      <c r="A689" s="8" t="s">
        <v>1289</v>
      </c>
      <c r="B689" s="8" t="s">
        <v>1290</v>
      </c>
      <c r="C689" s="9" t="s">
        <v>13</v>
      </c>
      <c r="D689" s="10">
        <v>1</v>
      </c>
      <c r="E689" s="14">
        <v>8166.6</v>
      </c>
      <c r="F689" s="15">
        <v>8166.6</v>
      </c>
      <c r="G689" s="14"/>
      <c r="H689" s="14">
        <f t="shared" si="369"/>
        <v>1709.26</v>
      </c>
      <c r="I689" s="14">
        <f t="shared" si="370"/>
        <v>9875.86</v>
      </c>
      <c r="J689" s="15">
        <f t="shared" si="371"/>
        <v>9875.86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51" x14ac:dyDescent="0.25">
      <c r="A690" s="8" t="s">
        <v>1291</v>
      </c>
      <c r="B690" s="8" t="s">
        <v>1292</v>
      </c>
      <c r="C690" s="9" t="s">
        <v>13</v>
      </c>
      <c r="D690" s="10">
        <v>8</v>
      </c>
      <c r="E690" s="14">
        <v>1623.09</v>
      </c>
      <c r="F690" s="15">
        <v>12984.72</v>
      </c>
      <c r="G690" s="14"/>
      <c r="H690" s="14">
        <f t="shared" si="369"/>
        <v>339.71</v>
      </c>
      <c r="I690" s="14">
        <f t="shared" si="370"/>
        <v>1962.8</v>
      </c>
      <c r="J690" s="15">
        <f t="shared" si="371"/>
        <v>15702.4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51" x14ac:dyDescent="0.25">
      <c r="A691" s="8" t="s">
        <v>1293</v>
      </c>
      <c r="B691" s="8" t="s">
        <v>1294</v>
      </c>
      <c r="C691" s="9" t="s">
        <v>13</v>
      </c>
      <c r="D691" s="10">
        <v>3</v>
      </c>
      <c r="E691" s="14">
        <v>1817.4</v>
      </c>
      <c r="F691" s="15">
        <v>5452.2</v>
      </c>
      <c r="G691" s="14"/>
      <c r="H691" s="14">
        <f t="shared" si="369"/>
        <v>380.38</v>
      </c>
      <c r="I691" s="14">
        <f t="shared" si="370"/>
        <v>2197.7800000000002</v>
      </c>
      <c r="J691" s="15">
        <f t="shared" si="371"/>
        <v>6593.34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32.25" customHeight="1" x14ac:dyDescent="0.25">
      <c r="A692" s="8" t="s">
        <v>1295</v>
      </c>
      <c r="B692" s="8" t="s">
        <v>1296</v>
      </c>
      <c r="C692" s="9" t="s">
        <v>13</v>
      </c>
      <c r="D692" s="10">
        <v>44</v>
      </c>
      <c r="E692" s="14">
        <v>140.5</v>
      </c>
      <c r="F692" s="15">
        <v>6182</v>
      </c>
      <c r="G692" s="14"/>
      <c r="H692" s="14">
        <f t="shared" si="369"/>
        <v>29.4</v>
      </c>
      <c r="I692" s="14">
        <f t="shared" si="370"/>
        <v>169.9</v>
      </c>
      <c r="J692" s="15">
        <f t="shared" si="371"/>
        <v>7475.6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25.5" x14ac:dyDescent="0.25">
      <c r="A693" s="8" t="s">
        <v>1626</v>
      </c>
      <c r="B693" s="8" t="s">
        <v>1625</v>
      </c>
      <c r="C693" s="9" t="s">
        <v>13</v>
      </c>
      <c r="D693" s="10">
        <v>37</v>
      </c>
      <c r="E693" s="14">
        <v>1760</v>
      </c>
      <c r="F693" s="15">
        <f>TRUNC(E693*D693,2)</f>
        <v>65120</v>
      </c>
      <c r="G693" s="14"/>
      <c r="H693" s="14">
        <f>TRUNC(E693*0.2093,2)</f>
        <v>368.36</v>
      </c>
      <c r="I693" s="14">
        <f t="shared" ref="I693" si="372">H693+G693+E693</f>
        <v>2128.36</v>
      </c>
      <c r="J693" s="15">
        <f t="shared" ref="J693" si="373">TRUNC(I693*D693,2)</f>
        <v>78749.320000000007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25.5" x14ac:dyDescent="0.25">
      <c r="A694" s="8" t="s">
        <v>1297</v>
      </c>
      <c r="B694" s="8" t="s">
        <v>1627</v>
      </c>
      <c r="C694" s="9" t="s">
        <v>13</v>
      </c>
      <c r="D694" s="10">
        <v>37</v>
      </c>
      <c r="E694" s="14">
        <v>206.79</v>
      </c>
      <c r="F694" s="15">
        <f>TRUNC(E694*D694,2)</f>
        <v>7651.23</v>
      </c>
      <c r="G694" s="14">
        <f t="shared" ref="G694" si="374">TRUNC(E694*0.2693,2)</f>
        <v>55.68</v>
      </c>
      <c r="H694" s="15"/>
      <c r="I694" s="14">
        <f t="shared" si="370"/>
        <v>262.46999999999997</v>
      </c>
      <c r="J694" s="15">
        <f t="shared" si="371"/>
        <v>9711.39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x14ac:dyDescent="0.25">
      <c r="A695" s="6" t="s">
        <v>1298</v>
      </c>
      <c r="B695" s="83" t="s">
        <v>1299</v>
      </c>
      <c r="C695" s="84"/>
      <c r="D695" s="84"/>
      <c r="E695" s="84"/>
      <c r="F695" s="84"/>
      <c r="G695" s="84"/>
      <c r="H695" s="84"/>
      <c r="I695" s="84"/>
      <c r="J695" s="84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x14ac:dyDescent="0.25">
      <c r="A696" s="6" t="s">
        <v>1300</v>
      </c>
      <c r="B696" s="83" t="s">
        <v>1301</v>
      </c>
      <c r="C696" s="84"/>
      <c r="D696" s="84"/>
      <c r="E696" s="84"/>
      <c r="F696" s="84"/>
      <c r="G696" s="84"/>
      <c r="H696" s="84"/>
      <c r="I696" s="84"/>
      <c r="J696" s="84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25.5" x14ac:dyDescent="0.25">
      <c r="A697" s="8" t="s">
        <v>1302</v>
      </c>
      <c r="B697" s="8" t="s">
        <v>1303</v>
      </c>
      <c r="C697" s="9" t="s">
        <v>233</v>
      </c>
      <c r="D697" s="10">
        <v>450</v>
      </c>
      <c r="E697" s="14">
        <v>6.33</v>
      </c>
      <c r="F697" s="15">
        <v>2848.5</v>
      </c>
      <c r="G697" s="14">
        <f t="shared" ref="G697:G704" si="375">TRUNC(E697*0.2693,2)</f>
        <v>1.7</v>
      </c>
      <c r="H697" s="15"/>
      <c r="I697" s="14">
        <f t="shared" ref="I697:I704" si="376">H697+G697+E697</f>
        <v>8.0299999999999994</v>
      </c>
      <c r="J697" s="15">
        <f t="shared" ref="J697:J704" si="377">TRUNC(I697*D697,2)</f>
        <v>3613.5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76.5" x14ac:dyDescent="0.25">
      <c r="A698" s="8" t="s">
        <v>1304</v>
      </c>
      <c r="B698" s="8" t="s">
        <v>1305</v>
      </c>
      <c r="C698" s="9" t="s">
        <v>47</v>
      </c>
      <c r="D698" s="10">
        <v>377</v>
      </c>
      <c r="E698" s="14">
        <v>19.48</v>
      </c>
      <c r="F698" s="15">
        <v>7343.96</v>
      </c>
      <c r="G698" s="14">
        <f t="shared" si="375"/>
        <v>5.24</v>
      </c>
      <c r="H698" s="15"/>
      <c r="I698" s="14">
        <f t="shared" si="376"/>
        <v>24.72</v>
      </c>
      <c r="J698" s="15">
        <f t="shared" si="377"/>
        <v>9319.44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76.5" x14ac:dyDescent="0.25">
      <c r="A699" s="8" t="s">
        <v>1306</v>
      </c>
      <c r="B699" s="8" t="s">
        <v>1307</v>
      </c>
      <c r="C699" s="9" t="s">
        <v>47</v>
      </c>
      <c r="D699" s="10">
        <v>141</v>
      </c>
      <c r="E699" s="14">
        <v>33.450000000000003</v>
      </c>
      <c r="F699" s="15">
        <v>4716.45</v>
      </c>
      <c r="G699" s="14">
        <f t="shared" si="375"/>
        <v>9</v>
      </c>
      <c r="H699" s="15"/>
      <c r="I699" s="14">
        <f t="shared" si="376"/>
        <v>42.45</v>
      </c>
      <c r="J699" s="15">
        <f t="shared" si="377"/>
        <v>5985.45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76.5" x14ac:dyDescent="0.25">
      <c r="A700" s="8" t="s">
        <v>1308</v>
      </c>
      <c r="B700" s="8" t="s">
        <v>1309</v>
      </c>
      <c r="C700" s="9" t="s">
        <v>47</v>
      </c>
      <c r="D700" s="10">
        <v>31</v>
      </c>
      <c r="E700" s="14">
        <v>41.97</v>
      </c>
      <c r="F700" s="15">
        <v>1301.07</v>
      </c>
      <c r="G700" s="14">
        <f t="shared" si="375"/>
        <v>11.3</v>
      </c>
      <c r="H700" s="15"/>
      <c r="I700" s="14">
        <f t="shared" si="376"/>
        <v>53.269999999999996</v>
      </c>
      <c r="J700" s="15">
        <f t="shared" si="377"/>
        <v>1651.37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63.75" x14ac:dyDescent="0.25">
      <c r="A701" s="8" t="s">
        <v>1310</v>
      </c>
      <c r="B701" s="8" t="s">
        <v>1311</v>
      </c>
      <c r="C701" s="9" t="s">
        <v>47</v>
      </c>
      <c r="D701" s="10">
        <v>161</v>
      </c>
      <c r="E701" s="14">
        <v>103.77</v>
      </c>
      <c r="F701" s="15">
        <v>16706.97</v>
      </c>
      <c r="G701" s="14">
        <f t="shared" si="375"/>
        <v>27.94</v>
      </c>
      <c r="H701" s="15"/>
      <c r="I701" s="14">
        <f t="shared" si="376"/>
        <v>131.71</v>
      </c>
      <c r="J701" s="15">
        <f t="shared" si="377"/>
        <v>21205.31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63.75" x14ac:dyDescent="0.25">
      <c r="A702" s="8" t="s">
        <v>1312</v>
      </c>
      <c r="B702" s="8" t="s">
        <v>1313</v>
      </c>
      <c r="C702" s="9" t="s">
        <v>47</v>
      </c>
      <c r="D702" s="10">
        <v>7</v>
      </c>
      <c r="E702" s="14">
        <v>107.62</v>
      </c>
      <c r="F702" s="15">
        <v>753.34</v>
      </c>
      <c r="G702" s="14">
        <f t="shared" si="375"/>
        <v>28.98</v>
      </c>
      <c r="H702" s="15"/>
      <c r="I702" s="14">
        <f t="shared" si="376"/>
        <v>136.6</v>
      </c>
      <c r="J702" s="15">
        <f t="shared" si="377"/>
        <v>956.2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76.5" x14ac:dyDescent="0.25">
      <c r="A703" s="8" t="s">
        <v>1314</v>
      </c>
      <c r="B703" s="8" t="s">
        <v>1315</v>
      </c>
      <c r="C703" s="9" t="s">
        <v>47</v>
      </c>
      <c r="D703" s="10">
        <v>51</v>
      </c>
      <c r="E703" s="14">
        <v>51.19</v>
      </c>
      <c r="F703" s="15">
        <v>2610.69</v>
      </c>
      <c r="G703" s="14">
        <f t="shared" si="375"/>
        <v>13.78</v>
      </c>
      <c r="H703" s="15"/>
      <c r="I703" s="14">
        <f t="shared" si="376"/>
        <v>64.97</v>
      </c>
      <c r="J703" s="15">
        <f t="shared" si="377"/>
        <v>3313.47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38.25" x14ac:dyDescent="0.25">
      <c r="A704" s="8" t="s">
        <v>1316</v>
      </c>
      <c r="B704" s="8" t="s">
        <v>1317</v>
      </c>
      <c r="C704" s="9" t="s">
        <v>32</v>
      </c>
      <c r="D704" s="10">
        <v>1.0406</v>
      </c>
      <c r="E704" s="14">
        <v>1769.98</v>
      </c>
      <c r="F704" s="15">
        <v>1841.84</v>
      </c>
      <c r="G704" s="14">
        <f t="shared" si="375"/>
        <v>476.65</v>
      </c>
      <c r="H704" s="15"/>
      <c r="I704" s="14">
        <f t="shared" si="376"/>
        <v>2246.63</v>
      </c>
      <c r="J704" s="15">
        <f t="shared" si="377"/>
        <v>2337.84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x14ac:dyDescent="0.25">
      <c r="A705" s="6" t="s">
        <v>1318</v>
      </c>
      <c r="B705" s="83" t="s">
        <v>1319</v>
      </c>
      <c r="C705" s="84"/>
      <c r="D705" s="84"/>
      <c r="E705" s="84"/>
      <c r="F705" s="84"/>
      <c r="G705" s="84"/>
      <c r="H705" s="84"/>
      <c r="I705" s="84"/>
      <c r="J705" s="84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76.5" x14ac:dyDescent="0.25">
      <c r="A706" s="8" t="s">
        <v>1320</v>
      </c>
      <c r="B706" s="8" t="s">
        <v>1321</v>
      </c>
      <c r="C706" s="9" t="s">
        <v>47</v>
      </c>
      <c r="D706" s="10">
        <v>70</v>
      </c>
      <c r="E706" s="14">
        <v>61.02</v>
      </c>
      <c r="F706" s="15">
        <v>4271.3999999999996</v>
      </c>
      <c r="G706" s="14">
        <f t="shared" ref="G706:G709" si="378">TRUNC(E706*0.2693,2)</f>
        <v>16.43</v>
      </c>
      <c r="H706" s="15"/>
      <c r="I706" s="14">
        <f t="shared" ref="I706:I709" si="379">H706+G706+E706</f>
        <v>77.45</v>
      </c>
      <c r="J706" s="15">
        <f t="shared" ref="J706:J709" si="380">TRUNC(I706*D706,2)</f>
        <v>5421.5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76.5" x14ac:dyDescent="0.25">
      <c r="A707" s="8" t="s">
        <v>1322</v>
      </c>
      <c r="B707" s="8" t="s">
        <v>1323</v>
      </c>
      <c r="C707" s="9" t="s">
        <v>47</v>
      </c>
      <c r="D707" s="10">
        <v>200</v>
      </c>
      <c r="E707" s="14">
        <v>58.6</v>
      </c>
      <c r="F707" s="15">
        <v>11720</v>
      </c>
      <c r="G707" s="14">
        <f t="shared" si="378"/>
        <v>15.78</v>
      </c>
      <c r="H707" s="15"/>
      <c r="I707" s="14">
        <f t="shared" si="379"/>
        <v>74.38</v>
      </c>
      <c r="J707" s="15">
        <f t="shared" si="380"/>
        <v>14876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51" x14ac:dyDescent="0.25">
      <c r="A708" s="8" t="s">
        <v>1324</v>
      </c>
      <c r="B708" s="8" t="s">
        <v>1325</v>
      </c>
      <c r="C708" s="9" t="s">
        <v>47</v>
      </c>
      <c r="D708" s="10">
        <v>200</v>
      </c>
      <c r="E708" s="14">
        <v>5.76</v>
      </c>
      <c r="F708" s="15">
        <v>1152</v>
      </c>
      <c r="G708" s="14">
        <f t="shared" si="378"/>
        <v>1.55</v>
      </c>
      <c r="H708" s="15"/>
      <c r="I708" s="14">
        <f t="shared" si="379"/>
        <v>7.31</v>
      </c>
      <c r="J708" s="15">
        <f t="shared" si="380"/>
        <v>1462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51" x14ac:dyDescent="0.25">
      <c r="A709" s="8" t="s">
        <v>1326</v>
      </c>
      <c r="B709" s="8" t="s">
        <v>1327</v>
      </c>
      <c r="C709" s="9" t="s">
        <v>47</v>
      </c>
      <c r="D709" s="10">
        <v>70</v>
      </c>
      <c r="E709" s="14">
        <v>9.7100000000000009</v>
      </c>
      <c r="F709" s="15">
        <v>679.7</v>
      </c>
      <c r="G709" s="14">
        <f t="shared" si="378"/>
        <v>2.61</v>
      </c>
      <c r="H709" s="15"/>
      <c r="I709" s="14">
        <f t="shared" si="379"/>
        <v>12.32</v>
      </c>
      <c r="J709" s="15">
        <f t="shared" si="380"/>
        <v>862.4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x14ac:dyDescent="0.25">
      <c r="A710" s="6" t="s">
        <v>1328</v>
      </c>
      <c r="B710" s="83" t="s">
        <v>1329</v>
      </c>
      <c r="C710" s="84"/>
      <c r="D710" s="84"/>
      <c r="E710" s="84"/>
      <c r="F710" s="84"/>
      <c r="G710" s="84"/>
      <c r="H710" s="84"/>
      <c r="I710" s="84"/>
      <c r="J710" s="84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51" x14ac:dyDescent="0.25">
      <c r="A711" s="8" t="s">
        <v>1330</v>
      </c>
      <c r="B711" s="8" t="s">
        <v>1331</v>
      </c>
      <c r="C711" s="9" t="s">
        <v>47</v>
      </c>
      <c r="D711" s="10">
        <v>80</v>
      </c>
      <c r="E711" s="14">
        <v>34.03</v>
      </c>
      <c r="F711" s="15">
        <v>2722.4</v>
      </c>
      <c r="G711" s="14">
        <f t="shared" ref="G711:G723" si="381">TRUNC(E711*0.2693,2)</f>
        <v>9.16</v>
      </c>
      <c r="H711" s="15"/>
      <c r="I711" s="14">
        <f t="shared" ref="I711:I723" si="382">H711+G711+E711</f>
        <v>43.19</v>
      </c>
      <c r="J711" s="15">
        <f t="shared" ref="J711:J723" si="383">TRUNC(I711*D711,2)</f>
        <v>3455.2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63.75" x14ac:dyDescent="0.25">
      <c r="A712" s="8" t="s">
        <v>1332</v>
      </c>
      <c r="B712" s="8" t="s">
        <v>1333</v>
      </c>
      <c r="C712" s="9" t="s">
        <v>47</v>
      </c>
      <c r="D712" s="10">
        <v>140</v>
      </c>
      <c r="E712" s="14">
        <v>9.9600000000000009</v>
      </c>
      <c r="F712" s="15">
        <v>1394.4</v>
      </c>
      <c r="G712" s="14">
        <f t="shared" si="381"/>
        <v>2.68</v>
      </c>
      <c r="H712" s="15"/>
      <c r="I712" s="14">
        <f t="shared" si="382"/>
        <v>12.64</v>
      </c>
      <c r="J712" s="15">
        <f t="shared" si="383"/>
        <v>1769.6</v>
      </c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76.5" x14ac:dyDescent="0.25">
      <c r="A713" s="8" t="s">
        <v>977</v>
      </c>
      <c r="B713" s="8" t="s">
        <v>978</v>
      </c>
      <c r="C713" s="9" t="s">
        <v>13</v>
      </c>
      <c r="D713" s="10">
        <v>1</v>
      </c>
      <c r="E713" s="14">
        <v>507.56</v>
      </c>
      <c r="F713" s="15">
        <v>507.56</v>
      </c>
      <c r="G713" s="14">
        <f t="shared" si="381"/>
        <v>136.68</v>
      </c>
      <c r="H713" s="15"/>
      <c r="I713" s="14">
        <f t="shared" si="382"/>
        <v>644.24</v>
      </c>
      <c r="J713" s="15">
        <f t="shared" si="383"/>
        <v>644.24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76.5" x14ac:dyDescent="0.25">
      <c r="A714" s="8" t="s">
        <v>979</v>
      </c>
      <c r="B714" s="8" t="s">
        <v>980</v>
      </c>
      <c r="C714" s="9" t="s">
        <v>13</v>
      </c>
      <c r="D714" s="10">
        <v>1</v>
      </c>
      <c r="E714" s="14">
        <v>615.12</v>
      </c>
      <c r="F714" s="15">
        <v>615.12</v>
      </c>
      <c r="G714" s="14">
        <f t="shared" si="381"/>
        <v>165.65</v>
      </c>
      <c r="H714" s="15"/>
      <c r="I714" s="14">
        <f t="shared" si="382"/>
        <v>780.77</v>
      </c>
      <c r="J714" s="15">
        <f t="shared" si="383"/>
        <v>780.77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51" x14ac:dyDescent="0.25">
      <c r="A715" s="8" t="s">
        <v>989</v>
      </c>
      <c r="B715" s="8" t="s">
        <v>990</v>
      </c>
      <c r="C715" s="9" t="s">
        <v>47</v>
      </c>
      <c r="D715" s="10">
        <v>20</v>
      </c>
      <c r="E715" s="14">
        <v>9.34</v>
      </c>
      <c r="F715" s="14"/>
      <c r="G715" s="14">
        <f t="shared" si="381"/>
        <v>2.5099999999999998</v>
      </c>
      <c r="H715" s="15"/>
      <c r="I715" s="14">
        <f t="shared" si="382"/>
        <v>11.85</v>
      </c>
      <c r="J715" s="15">
        <f t="shared" si="383"/>
        <v>237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51" x14ac:dyDescent="0.25">
      <c r="A716" s="8" t="s">
        <v>1334</v>
      </c>
      <c r="B716" s="8" t="s">
        <v>1335</v>
      </c>
      <c r="C716" s="9" t="s">
        <v>13</v>
      </c>
      <c r="D716" s="10">
        <v>21</v>
      </c>
      <c r="E716" s="14">
        <v>11.42</v>
      </c>
      <c r="F716" s="15">
        <v>239.82</v>
      </c>
      <c r="G716" s="14">
        <f t="shared" si="381"/>
        <v>3.07</v>
      </c>
      <c r="H716" s="15"/>
      <c r="I716" s="14">
        <f t="shared" si="382"/>
        <v>14.49</v>
      </c>
      <c r="J716" s="15">
        <f t="shared" si="383"/>
        <v>304.29000000000002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51" x14ac:dyDescent="0.25">
      <c r="A717" s="8" t="s">
        <v>1065</v>
      </c>
      <c r="B717" s="8" t="s">
        <v>1066</v>
      </c>
      <c r="C717" s="9" t="s">
        <v>13</v>
      </c>
      <c r="D717" s="10">
        <v>22</v>
      </c>
      <c r="E717" s="14">
        <v>12.26</v>
      </c>
      <c r="F717" s="15">
        <v>269.72000000000003</v>
      </c>
      <c r="G717" s="14">
        <f t="shared" si="381"/>
        <v>3.3</v>
      </c>
      <c r="H717" s="15"/>
      <c r="I717" s="14">
        <f t="shared" si="382"/>
        <v>15.559999999999999</v>
      </c>
      <c r="J717" s="15">
        <f t="shared" si="383"/>
        <v>342.32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51" x14ac:dyDescent="0.25">
      <c r="A718" s="8" t="s">
        <v>1067</v>
      </c>
      <c r="B718" s="8" t="s">
        <v>1068</v>
      </c>
      <c r="C718" s="9" t="s">
        <v>13</v>
      </c>
      <c r="D718" s="10">
        <v>1</v>
      </c>
      <c r="E718" s="14">
        <v>12.26</v>
      </c>
      <c r="F718" s="15">
        <v>12.26</v>
      </c>
      <c r="G718" s="14">
        <f t="shared" si="381"/>
        <v>3.3</v>
      </c>
      <c r="H718" s="15"/>
      <c r="I718" s="14">
        <f t="shared" si="382"/>
        <v>15.559999999999999</v>
      </c>
      <c r="J718" s="15">
        <f t="shared" si="383"/>
        <v>15.56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63.75" x14ac:dyDescent="0.25">
      <c r="A719" s="8" t="s">
        <v>995</v>
      </c>
      <c r="B719" s="8" t="s">
        <v>996</v>
      </c>
      <c r="C719" s="9" t="s">
        <v>47</v>
      </c>
      <c r="D719" s="10">
        <v>40</v>
      </c>
      <c r="E719" s="14">
        <v>21.47</v>
      </c>
      <c r="F719" s="15">
        <v>858.8</v>
      </c>
      <c r="G719" s="14">
        <f t="shared" si="381"/>
        <v>5.78</v>
      </c>
      <c r="H719" s="15"/>
      <c r="I719" s="14">
        <f t="shared" si="382"/>
        <v>27.25</v>
      </c>
      <c r="J719" s="15">
        <f t="shared" si="383"/>
        <v>1090</v>
      </c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63.75" x14ac:dyDescent="0.25">
      <c r="A720" s="8" t="s">
        <v>1001</v>
      </c>
      <c r="B720" s="8" t="s">
        <v>1002</v>
      </c>
      <c r="C720" s="9" t="s">
        <v>47</v>
      </c>
      <c r="D720" s="10">
        <v>240</v>
      </c>
      <c r="E720" s="14">
        <v>41.13</v>
      </c>
      <c r="F720" s="15">
        <v>9871.2000000000007</v>
      </c>
      <c r="G720" s="14">
        <f t="shared" si="381"/>
        <v>11.07</v>
      </c>
      <c r="H720" s="15"/>
      <c r="I720" s="14">
        <f t="shared" si="382"/>
        <v>52.2</v>
      </c>
      <c r="J720" s="15">
        <f t="shared" si="383"/>
        <v>12528</v>
      </c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25.5" x14ac:dyDescent="0.25">
      <c r="A721" s="8" t="s">
        <v>1336</v>
      </c>
      <c r="B721" s="8" t="s">
        <v>1337</v>
      </c>
      <c r="C721" s="9" t="s">
        <v>47</v>
      </c>
      <c r="D721" s="10">
        <v>4785</v>
      </c>
      <c r="E721" s="14">
        <v>8.17</v>
      </c>
      <c r="F721" s="15">
        <v>39093.449999999997</v>
      </c>
      <c r="G721" s="14">
        <f t="shared" si="381"/>
        <v>2.2000000000000002</v>
      </c>
      <c r="H721" s="15"/>
      <c r="I721" s="14">
        <f t="shared" si="382"/>
        <v>10.370000000000001</v>
      </c>
      <c r="J721" s="15">
        <f t="shared" si="383"/>
        <v>49620.45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25.5" x14ac:dyDescent="0.25">
      <c r="A722" s="8" t="s">
        <v>1338</v>
      </c>
      <c r="B722" s="8" t="s">
        <v>1339</v>
      </c>
      <c r="C722" s="9" t="s">
        <v>13</v>
      </c>
      <c r="D722" s="10">
        <v>1</v>
      </c>
      <c r="E722" s="14">
        <v>472.82</v>
      </c>
      <c r="F722" s="15">
        <v>472.82</v>
      </c>
      <c r="G722" s="14">
        <f t="shared" si="381"/>
        <v>127.33</v>
      </c>
      <c r="H722" s="15"/>
      <c r="I722" s="14">
        <f t="shared" si="382"/>
        <v>600.15</v>
      </c>
      <c r="J722" s="15">
        <f t="shared" si="383"/>
        <v>600.15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25.5" x14ac:dyDescent="0.25">
      <c r="A723" s="8" t="s">
        <v>1087</v>
      </c>
      <c r="B723" s="8" t="s">
        <v>1088</v>
      </c>
      <c r="C723" s="9" t="s">
        <v>13</v>
      </c>
      <c r="D723" s="10">
        <v>1</v>
      </c>
      <c r="E723" s="14">
        <v>139.21</v>
      </c>
      <c r="F723" s="15">
        <v>139.21</v>
      </c>
      <c r="G723" s="14">
        <f t="shared" si="381"/>
        <v>37.479999999999997</v>
      </c>
      <c r="H723" s="15"/>
      <c r="I723" s="14">
        <f t="shared" si="382"/>
        <v>176.69</v>
      </c>
      <c r="J723" s="15">
        <f t="shared" si="383"/>
        <v>176.69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x14ac:dyDescent="0.25">
      <c r="A724" s="80" t="s">
        <v>14</v>
      </c>
      <c r="B724" s="81"/>
      <c r="C724" s="81"/>
      <c r="D724" s="81"/>
      <c r="E724" s="81"/>
      <c r="F724" s="81"/>
      <c r="G724" s="81"/>
      <c r="H724" s="81"/>
      <c r="I724" s="82"/>
      <c r="J724" s="15">
        <f>SUM(J684:J723)</f>
        <v>519220.5400000001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x14ac:dyDescent="0.25">
      <c r="A725" s="6" t="s">
        <v>1340</v>
      </c>
      <c r="B725" s="83" t="s">
        <v>1341</v>
      </c>
      <c r="C725" s="84"/>
      <c r="D725" s="84"/>
      <c r="E725" s="84"/>
      <c r="F725" s="84"/>
      <c r="G725" s="84"/>
      <c r="H725" s="84"/>
      <c r="I725" s="84"/>
      <c r="J725" s="84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x14ac:dyDescent="0.25">
      <c r="A726" s="6" t="s">
        <v>1342</v>
      </c>
      <c r="B726" s="83" t="s">
        <v>1343</v>
      </c>
      <c r="C726" s="84"/>
      <c r="D726" s="84"/>
      <c r="E726" s="84"/>
      <c r="F726" s="84"/>
      <c r="G726" s="84"/>
      <c r="H726" s="84"/>
      <c r="I726" s="84"/>
      <c r="J726" s="84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x14ac:dyDescent="0.25">
      <c r="A727" s="6" t="s">
        <v>1344</v>
      </c>
      <c r="B727" s="83" t="s">
        <v>826</v>
      </c>
      <c r="C727" s="84"/>
      <c r="D727" s="84"/>
      <c r="E727" s="84"/>
      <c r="F727" s="84"/>
      <c r="G727" s="84"/>
      <c r="H727" s="84"/>
      <c r="I727" s="84"/>
      <c r="J727" s="84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25.5" x14ac:dyDescent="0.25">
      <c r="A728" s="8" t="s">
        <v>1345</v>
      </c>
      <c r="B728" s="8" t="s">
        <v>1346</v>
      </c>
      <c r="C728" s="9" t="s">
        <v>13</v>
      </c>
      <c r="D728" s="10">
        <v>1</v>
      </c>
      <c r="E728" s="14">
        <v>27.77</v>
      </c>
      <c r="F728" s="15">
        <v>27.77</v>
      </c>
      <c r="G728" s="14">
        <f t="shared" ref="G728:G731" si="384">TRUNC(E728*0.2693,2)</f>
        <v>7.47</v>
      </c>
      <c r="H728" s="15"/>
      <c r="I728" s="14">
        <f t="shared" ref="I728:I731" si="385">H728+G728+E728</f>
        <v>35.24</v>
      </c>
      <c r="J728" s="15">
        <f t="shared" ref="J728:J731" si="386">TRUNC(I728*D728,2)</f>
        <v>35.24</v>
      </c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76.5" x14ac:dyDescent="0.25">
      <c r="A729" s="8" t="s">
        <v>1347</v>
      </c>
      <c r="B729" s="8" t="s">
        <v>1348</v>
      </c>
      <c r="C729" s="9" t="s">
        <v>47</v>
      </c>
      <c r="D729" s="10">
        <v>51.5</v>
      </c>
      <c r="E729" s="14">
        <v>74.569999999999993</v>
      </c>
      <c r="F729" s="15">
        <v>3840.35</v>
      </c>
      <c r="G729" s="14">
        <f t="shared" si="384"/>
        <v>20.079999999999998</v>
      </c>
      <c r="H729" s="15"/>
      <c r="I729" s="14">
        <f t="shared" si="385"/>
        <v>94.649999999999991</v>
      </c>
      <c r="J729" s="15">
        <f t="shared" si="386"/>
        <v>4874.47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76.5" x14ac:dyDescent="0.25">
      <c r="A730" s="8" t="s">
        <v>1349</v>
      </c>
      <c r="B730" s="8" t="s">
        <v>1350</v>
      </c>
      <c r="C730" s="9" t="s">
        <v>13</v>
      </c>
      <c r="D730" s="10">
        <v>5</v>
      </c>
      <c r="E730" s="14">
        <v>89.93</v>
      </c>
      <c r="F730" s="15">
        <v>449.65</v>
      </c>
      <c r="G730" s="14">
        <f t="shared" si="384"/>
        <v>24.21</v>
      </c>
      <c r="H730" s="15"/>
      <c r="I730" s="14">
        <f t="shared" si="385"/>
        <v>114.14000000000001</v>
      </c>
      <c r="J730" s="15">
        <f t="shared" si="386"/>
        <v>570.70000000000005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63.75" x14ac:dyDescent="0.25">
      <c r="A731" s="8" t="s">
        <v>1351</v>
      </c>
      <c r="B731" s="8" t="s">
        <v>1352</v>
      </c>
      <c r="C731" s="9" t="s">
        <v>13</v>
      </c>
      <c r="D731" s="10">
        <v>2</v>
      </c>
      <c r="E731" s="14">
        <v>122.7</v>
      </c>
      <c r="F731" s="15">
        <v>245.4</v>
      </c>
      <c r="G731" s="14">
        <f t="shared" si="384"/>
        <v>33.04</v>
      </c>
      <c r="H731" s="15"/>
      <c r="I731" s="14">
        <f t="shared" si="385"/>
        <v>155.74</v>
      </c>
      <c r="J731" s="15">
        <f t="shared" si="386"/>
        <v>311.48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x14ac:dyDescent="0.25">
      <c r="A732" s="6" t="s">
        <v>1353</v>
      </c>
      <c r="B732" s="83" t="s">
        <v>571</v>
      </c>
      <c r="C732" s="84"/>
      <c r="D732" s="84"/>
      <c r="E732" s="84"/>
      <c r="F732" s="84"/>
      <c r="G732" s="84"/>
      <c r="H732" s="84"/>
      <c r="I732" s="84"/>
      <c r="J732" s="84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x14ac:dyDescent="0.25">
      <c r="A733" s="6" t="s">
        <v>1354</v>
      </c>
      <c r="B733" s="83" t="s">
        <v>1355</v>
      </c>
      <c r="C733" s="84"/>
      <c r="D733" s="84"/>
      <c r="E733" s="84"/>
      <c r="F733" s="84"/>
      <c r="G733" s="84"/>
      <c r="H733" s="84"/>
      <c r="I733" s="84"/>
      <c r="J733" s="84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89.25" x14ac:dyDescent="0.25">
      <c r="A734" s="8" t="s">
        <v>1356</v>
      </c>
      <c r="B734" s="8" t="s">
        <v>1357</v>
      </c>
      <c r="C734" s="9" t="s">
        <v>13</v>
      </c>
      <c r="D734" s="10">
        <v>2</v>
      </c>
      <c r="E734" s="14">
        <v>1156.2</v>
      </c>
      <c r="F734" s="15">
        <v>2284.88</v>
      </c>
      <c r="G734" s="14">
        <f t="shared" ref="G734" si="387">TRUNC(E734*0.2693,2)</f>
        <v>311.36</v>
      </c>
      <c r="H734" s="15"/>
      <c r="I734" s="14">
        <f t="shared" ref="I734" si="388">H734+G734+E734</f>
        <v>1467.56</v>
      </c>
      <c r="J734" s="15">
        <f t="shared" ref="J734" si="389">TRUNC(I734*D734,2)</f>
        <v>2935.12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x14ac:dyDescent="0.25">
      <c r="A735" s="6" t="s">
        <v>1358</v>
      </c>
      <c r="B735" s="83" t="s">
        <v>1359</v>
      </c>
      <c r="C735" s="84"/>
      <c r="D735" s="84"/>
      <c r="E735" s="84"/>
      <c r="F735" s="84"/>
      <c r="G735" s="84"/>
      <c r="H735" s="84"/>
      <c r="I735" s="84"/>
      <c r="J735" s="84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25.5" x14ac:dyDescent="0.25">
      <c r="A736" s="8" t="s">
        <v>1360</v>
      </c>
      <c r="B736" s="8" t="s">
        <v>1361</v>
      </c>
      <c r="C736" s="9" t="s">
        <v>13</v>
      </c>
      <c r="D736" s="10">
        <v>19</v>
      </c>
      <c r="E736" s="14">
        <v>192.61</v>
      </c>
      <c r="F736" s="15">
        <v>3659.59</v>
      </c>
      <c r="G736" s="14">
        <f t="shared" ref="G736" si="390">TRUNC(E736*0.2693,2)</f>
        <v>51.86</v>
      </c>
      <c r="H736" s="15"/>
      <c r="I736" s="14">
        <f t="shared" ref="I736" si="391">H736+G736+E736</f>
        <v>244.47000000000003</v>
      </c>
      <c r="J736" s="15">
        <f t="shared" ref="J736" si="392">TRUNC(I736*D736,2)</f>
        <v>4644.93</v>
      </c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x14ac:dyDescent="0.25">
      <c r="A737" s="80" t="s">
        <v>14</v>
      </c>
      <c r="B737" s="81"/>
      <c r="C737" s="81"/>
      <c r="D737" s="81"/>
      <c r="E737" s="81"/>
      <c r="F737" s="81"/>
      <c r="G737" s="81"/>
      <c r="H737" s="81"/>
      <c r="I737" s="82"/>
      <c r="J737" s="15">
        <f>SUM(J728:J736)</f>
        <v>13371.939999999999</v>
      </c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x14ac:dyDescent="0.25">
      <c r="A738" s="91" t="s">
        <v>194</v>
      </c>
      <c r="B738" s="92"/>
      <c r="C738" s="92"/>
      <c r="D738" s="92"/>
      <c r="E738" s="92"/>
      <c r="F738" s="92"/>
      <c r="G738" s="92"/>
      <c r="H738" s="92"/>
      <c r="I738" s="93"/>
      <c r="J738" s="16">
        <f>J737+J724+J681+J502+J362+J153+J112</f>
        <v>4285738.169999999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40" spans="1:20" ht="15.75" x14ac:dyDescent="0.25">
      <c r="A740" s="97" t="s">
        <v>1608</v>
      </c>
      <c r="B740" s="97"/>
      <c r="C740" s="97"/>
      <c r="D740" s="97"/>
      <c r="E740" s="97"/>
      <c r="F740" s="97"/>
      <c r="G740" s="97"/>
      <c r="H740" s="97"/>
      <c r="I740" s="97"/>
      <c r="J740" s="97"/>
    </row>
    <row r="742" spans="1:20" s="11" customFormat="1" ht="30" x14ac:dyDescent="0.25">
      <c r="A742" s="5" t="s">
        <v>3</v>
      </c>
      <c r="B742" s="5" t="s">
        <v>4</v>
      </c>
      <c r="C742" s="5" t="s">
        <v>5</v>
      </c>
      <c r="D742" s="5" t="s">
        <v>6</v>
      </c>
      <c r="E742" s="13" t="s">
        <v>195</v>
      </c>
      <c r="F742" s="13" t="s">
        <v>196</v>
      </c>
      <c r="G742" s="13" t="s">
        <v>197</v>
      </c>
      <c r="H742" s="13" t="s">
        <v>198</v>
      </c>
      <c r="I742" s="13" t="s">
        <v>199</v>
      </c>
      <c r="J742" s="13" t="s">
        <v>200</v>
      </c>
    </row>
    <row r="743" spans="1:20" x14ac:dyDescent="0.25">
      <c r="A743" s="6" t="s">
        <v>7</v>
      </c>
      <c r="B743" s="94" t="s">
        <v>8</v>
      </c>
      <c r="C743" s="95"/>
      <c r="D743" s="95"/>
      <c r="E743" s="95"/>
      <c r="F743" s="95"/>
      <c r="G743" s="95"/>
      <c r="H743" s="95"/>
      <c r="I743" s="95"/>
      <c r="J743" s="96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x14ac:dyDescent="0.25">
      <c r="A744" s="6" t="s">
        <v>9</v>
      </c>
      <c r="B744" s="94" t="s">
        <v>10</v>
      </c>
      <c r="C744" s="95"/>
      <c r="D744" s="95"/>
      <c r="E744" s="95"/>
      <c r="F744" s="95"/>
      <c r="G744" s="95"/>
      <c r="H744" s="95"/>
      <c r="I744" s="95"/>
      <c r="J744" s="96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25.5" x14ac:dyDescent="0.25">
      <c r="A745" s="8" t="s">
        <v>201</v>
      </c>
      <c r="B745" s="8" t="s">
        <v>202</v>
      </c>
      <c r="C745" s="9" t="s">
        <v>13</v>
      </c>
      <c r="D745" s="10">
        <v>16</v>
      </c>
      <c r="E745" s="14">
        <v>14</v>
      </c>
      <c r="F745" s="14">
        <v>224</v>
      </c>
      <c r="G745" s="14">
        <f>TRUNC(E745*0.2693,2)</f>
        <v>3.77</v>
      </c>
      <c r="H745" s="14"/>
      <c r="I745" s="14">
        <f>H745+G745+E745</f>
        <v>17.77</v>
      </c>
      <c r="J745" s="15">
        <f>TRUNC(I745*D745,2)</f>
        <v>284.32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25.5" x14ac:dyDescent="0.25">
      <c r="A746" s="8" t="s">
        <v>203</v>
      </c>
      <c r="B746" s="8" t="s">
        <v>204</v>
      </c>
      <c r="C746" s="9" t="s">
        <v>13</v>
      </c>
      <c r="D746" s="10">
        <v>4</v>
      </c>
      <c r="E746" s="14">
        <v>76.739999999999995</v>
      </c>
      <c r="F746" s="14">
        <v>306.95999999999998</v>
      </c>
      <c r="G746" s="14">
        <f>TRUNC(E746*0.2693,2)</f>
        <v>20.66</v>
      </c>
      <c r="H746" s="14"/>
      <c r="I746" s="14">
        <f>H746+G746+E746</f>
        <v>97.399999999999991</v>
      </c>
      <c r="J746" s="15">
        <f>TRUNC(I746*D746,2)</f>
        <v>389.6</v>
      </c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x14ac:dyDescent="0.25">
      <c r="A747" s="80" t="s">
        <v>14</v>
      </c>
      <c r="B747" s="81"/>
      <c r="C747" s="81"/>
      <c r="D747" s="81"/>
      <c r="E747" s="81"/>
      <c r="F747" s="81"/>
      <c r="G747" s="81"/>
      <c r="H747" s="81"/>
      <c r="I747" s="82"/>
      <c r="J747" s="15">
        <f>SUM(J745:J746)</f>
        <v>673.92000000000007</v>
      </c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x14ac:dyDescent="0.25">
      <c r="A748" s="6" t="s">
        <v>15</v>
      </c>
      <c r="B748" s="94" t="s">
        <v>16</v>
      </c>
      <c r="C748" s="95"/>
      <c r="D748" s="95"/>
      <c r="E748" s="95"/>
      <c r="F748" s="95"/>
      <c r="G748" s="95"/>
      <c r="H748" s="95"/>
      <c r="I748" s="95"/>
      <c r="J748" s="96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x14ac:dyDescent="0.25">
      <c r="A749" s="6" t="s">
        <v>76</v>
      </c>
      <c r="B749" s="94" t="s">
        <v>77</v>
      </c>
      <c r="C749" s="95"/>
      <c r="D749" s="95"/>
      <c r="E749" s="95"/>
      <c r="F749" s="95"/>
      <c r="G749" s="95"/>
      <c r="H749" s="95"/>
      <c r="I749" s="95"/>
      <c r="J749" s="96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x14ac:dyDescent="0.25">
      <c r="A750" s="6" t="s">
        <v>1362</v>
      </c>
      <c r="B750" s="94" t="s">
        <v>1363</v>
      </c>
      <c r="C750" s="95"/>
      <c r="D750" s="95"/>
      <c r="E750" s="95"/>
      <c r="F750" s="95"/>
      <c r="G750" s="95"/>
      <c r="H750" s="95"/>
      <c r="I750" s="95"/>
      <c r="J750" s="96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x14ac:dyDescent="0.25">
      <c r="A751" s="6" t="s">
        <v>1364</v>
      </c>
      <c r="B751" s="94" t="s">
        <v>1365</v>
      </c>
      <c r="C751" s="95"/>
      <c r="D751" s="95"/>
      <c r="E751" s="95"/>
      <c r="F751" s="95"/>
      <c r="G751" s="95"/>
      <c r="H751" s="95"/>
      <c r="I751" s="95"/>
      <c r="J751" s="96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25.5" x14ac:dyDescent="0.25">
      <c r="A752" s="8" t="s">
        <v>1366</v>
      </c>
      <c r="B752" s="8" t="s">
        <v>1367</v>
      </c>
      <c r="C752" s="9" t="s">
        <v>47</v>
      </c>
      <c r="D752" s="10">
        <v>42.69</v>
      </c>
      <c r="E752" s="14">
        <v>4.2</v>
      </c>
      <c r="F752" s="14">
        <v>179.29</v>
      </c>
      <c r="G752" s="14">
        <f>TRUNC(E752*0.2693,2)</f>
        <v>1.1299999999999999</v>
      </c>
      <c r="H752" s="14"/>
      <c r="I752" s="14">
        <f>H752+G752+E752</f>
        <v>5.33</v>
      </c>
      <c r="J752" s="15">
        <f>TRUNC(I752*D752,2)</f>
        <v>227.53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x14ac:dyDescent="0.25">
      <c r="A753" s="6" t="s">
        <v>1368</v>
      </c>
      <c r="B753" s="94" t="s">
        <v>1369</v>
      </c>
      <c r="C753" s="95"/>
      <c r="D753" s="95"/>
      <c r="E753" s="95"/>
      <c r="F753" s="95"/>
      <c r="G753" s="95"/>
      <c r="H753" s="95"/>
      <c r="I753" s="95"/>
      <c r="J753" s="96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25.5" x14ac:dyDescent="0.25">
      <c r="A754" s="8" t="s">
        <v>1370</v>
      </c>
      <c r="B754" s="8" t="s">
        <v>1371</v>
      </c>
      <c r="C754" s="9" t="s">
        <v>13</v>
      </c>
      <c r="D754" s="10">
        <v>1</v>
      </c>
      <c r="E754" s="14">
        <v>10.51</v>
      </c>
      <c r="F754" s="14">
        <v>10.51</v>
      </c>
      <c r="G754" s="14">
        <f>TRUNC(E754*0.2693,2)</f>
        <v>2.83</v>
      </c>
      <c r="H754" s="14"/>
      <c r="I754" s="14">
        <f>H754+G754+E754</f>
        <v>13.34</v>
      </c>
      <c r="J754" s="15">
        <f>TRUNC(I754*D754,2)</f>
        <v>13.34</v>
      </c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25.5" x14ac:dyDescent="0.25">
      <c r="A755" s="8" t="s">
        <v>1372</v>
      </c>
      <c r="B755" s="8" t="s">
        <v>1373</v>
      </c>
      <c r="C755" s="9" t="s">
        <v>13</v>
      </c>
      <c r="D755" s="10">
        <v>3</v>
      </c>
      <c r="E755" s="14">
        <v>10.51</v>
      </c>
      <c r="F755" s="14">
        <v>31.53</v>
      </c>
      <c r="G755" s="14">
        <f t="shared" ref="G755:G761" si="393">TRUNC(E755*0.2693,2)</f>
        <v>2.83</v>
      </c>
      <c r="H755" s="14"/>
      <c r="I755" s="14">
        <f t="shared" ref="I755:I761" si="394">H755+G755+E755</f>
        <v>13.34</v>
      </c>
      <c r="J755" s="15">
        <f t="shared" ref="J755:J761" si="395">TRUNC(I755*D755,2)</f>
        <v>40.020000000000003</v>
      </c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25.5" x14ac:dyDescent="0.25">
      <c r="A756" s="8" t="s">
        <v>1374</v>
      </c>
      <c r="B756" s="8" t="s">
        <v>1375</v>
      </c>
      <c r="C756" s="9" t="s">
        <v>13</v>
      </c>
      <c r="D756" s="10">
        <v>2</v>
      </c>
      <c r="E756" s="14">
        <v>42.06</v>
      </c>
      <c r="F756" s="14">
        <v>84.12</v>
      </c>
      <c r="G756" s="14">
        <f t="shared" si="393"/>
        <v>11.32</v>
      </c>
      <c r="H756" s="14"/>
      <c r="I756" s="14">
        <f t="shared" si="394"/>
        <v>53.38</v>
      </c>
      <c r="J756" s="15">
        <f t="shared" si="395"/>
        <v>106.76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25.5" x14ac:dyDescent="0.25">
      <c r="A757" s="8" t="s">
        <v>1366</v>
      </c>
      <c r="B757" s="8" t="s">
        <v>1367</v>
      </c>
      <c r="C757" s="9" t="s">
        <v>47</v>
      </c>
      <c r="D757" s="10">
        <v>9.3000000000000007</v>
      </c>
      <c r="E757" s="14">
        <v>4.2</v>
      </c>
      <c r="F757" s="14">
        <v>39.06</v>
      </c>
      <c r="G757" s="14">
        <f t="shared" si="393"/>
        <v>1.1299999999999999</v>
      </c>
      <c r="H757" s="14"/>
      <c r="I757" s="14">
        <f t="shared" si="394"/>
        <v>5.33</v>
      </c>
      <c r="J757" s="15">
        <f t="shared" si="395"/>
        <v>49.56</v>
      </c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25.5" x14ac:dyDescent="0.25">
      <c r="A758" s="8" t="s">
        <v>1376</v>
      </c>
      <c r="B758" s="8" t="s">
        <v>1377</v>
      </c>
      <c r="C758" s="9" t="s">
        <v>13</v>
      </c>
      <c r="D758" s="10">
        <v>2</v>
      </c>
      <c r="E758" s="14">
        <v>42.06</v>
      </c>
      <c r="F758" s="14">
        <v>84.12</v>
      </c>
      <c r="G758" s="14">
        <f t="shared" si="393"/>
        <v>11.32</v>
      </c>
      <c r="H758" s="14"/>
      <c r="I758" s="14">
        <f t="shared" si="394"/>
        <v>53.38</v>
      </c>
      <c r="J758" s="15">
        <f t="shared" si="395"/>
        <v>106.76</v>
      </c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25.5" x14ac:dyDescent="0.25">
      <c r="A759" s="8" t="s">
        <v>1378</v>
      </c>
      <c r="B759" s="8" t="s">
        <v>1379</v>
      </c>
      <c r="C759" s="9" t="s">
        <v>13</v>
      </c>
      <c r="D759" s="10">
        <v>1</v>
      </c>
      <c r="E759" s="14">
        <v>210.3</v>
      </c>
      <c r="F759" s="14">
        <v>210.3</v>
      </c>
      <c r="G759" s="14">
        <f t="shared" si="393"/>
        <v>56.63</v>
      </c>
      <c r="H759" s="14"/>
      <c r="I759" s="14">
        <f t="shared" si="394"/>
        <v>266.93</v>
      </c>
      <c r="J759" s="15">
        <f t="shared" si="395"/>
        <v>266.93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25.5" x14ac:dyDescent="0.25">
      <c r="A760" s="8" t="s">
        <v>1380</v>
      </c>
      <c r="B760" s="8" t="s">
        <v>1381</v>
      </c>
      <c r="C760" s="9" t="s">
        <v>13</v>
      </c>
      <c r="D760" s="10">
        <v>1</v>
      </c>
      <c r="E760" s="14">
        <v>84.12</v>
      </c>
      <c r="F760" s="14">
        <v>84.12</v>
      </c>
      <c r="G760" s="14">
        <f t="shared" si="393"/>
        <v>22.65</v>
      </c>
      <c r="H760" s="14"/>
      <c r="I760" s="14">
        <f t="shared" si="394"/>
        <v>106.77000000000001</v>
      </c>
      <c r="J760" s="15">
        <f t="shared" si="395"/>
        <v>106.77</v>
      </c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25.5" x14ac:dyDescent="0.25">
      <c r="A761" s="8" t="s">
        <v>1382</v>
      </c>
      <c r="B761" s="8" t="s">
        <v>1383</v>
      </c>
      <c r="C761" s="9" t="s">
        <v>13</v>
      </c>
      <c r="D761" s="10">
        <v>1</v>
      </c>
      <c r="E761" s="14">
        <v>168.24</v>
      </c>
      <c r="F761" s="14">
        <v>168.24</v>
      </c>
      <c r="G761" s="14">
        <f t="shared" si="393"/>
        <v>45.3</v>
      </c>
      <c r="H761" s="14"/>
      <c r="I761" s="14">
        <f t="shared" si="394"/>
        <v>213.54000000000002</v>
      </c>
      <c r="J761" s="15">
        <f t="shared" si="395"/>
        <v>213.54</v>
      </c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x14ac:dyDescent="0.25">
      <c r="A762" s="80" t="s">
        <v>14</v>
      </c>
      <c r="B762" s="81"/>
      <c r="C762" s="81"/>
      <c r="D762" s="81"/>
      <c r="E762" s="81"/>
      <c r="F762" s="81"/>
      <c r="G762" s="81"/>
      <c r="H762" s="81"/>
      <c r="I762" s="82"/>
      <c r="J762" s="15">
        <f>SUM(J751:J761)</f>
        <v>1131.21</v>
      </c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x14ac:dyDescent="0.25">
      <c r="A763" s="6" t="s">
        <v>205</v>
      </c>
      <c r="B763" s="94" t="s">
        <v>206</v>
      </c>
      <c r="C763" s="95"/>
      <c r="D763" s="95"/>
      <c r="E763" s="95"/>
      <c r="F763" s="95"/>
      <c r="G763" s="95"/>
      <c r="H763" s="95"/>
      <c r="I763" s="95"/>
      <c r="J763" s="96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x14ac:dyDescent="0.25">
      <c r="A764" s="6" t="s">
        <v>207</v>
      </c>
      <c r="B764" s="94" t="s">
        <v>208</v>
      </c>
      <c r="C764" s="95"/>
      <c r="D764" s="95"/>
      <c r="E764" s="95"/>
      <c r="F764" s="95"/>
      <c r="G764" s="95"/>
      <c r="H764" s="95"/>
      <c r="I764" s="95"/>
      <c r="J764" s="96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x14ac:dyDescent="0.25">
      <c r="A765" s="6" t="s">
        <v>209</v>
      </c>
      <c r="B765" s="94" t="s">
        <v>210</v>
      </c>
      <c r="C765" s="95"/>
      <c r="D765" s="95"/>
      <c r="E765" s="95"/>
      <c r="F765" s="95"/>
      <c r="G765" s="95"/>
      <c r="H765" s="95"/>
      <c r="I765" s="95"/>
      <c r="J765" s="96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38.25" x14ac:dyDescent="0.25">
      <c r="A766" s="8" t="s">
        <v>213</v>
      </c>
      <c r="B766" s="8" t="s">
        <v>214</v>
      </c>
      <c r="C766" s="9" t="s">
        <v>84</v>
      </c>
      <c r="D766" s="10">
        <v>14.81</v>
      </c>
      <c r="E766" s="14">
        <v>91.79</v>
      </c>
      <c r="F766" s="14">
        <v>1359.4</v>
      </c>
      <c r="G766" s="14">
        <f t="shared" ref="G766" si="396">TRUNC(E766*0.2693,2)</f>
        <v>24.71</v>
      </c>
      <c r="H766" s="14"/>
      <c r="I766" s="14">
        <f t="shared" ref="I766" si="397">H766+G766+E766</f>
        <v>116.5</v>
      </c>
      <c r="J766" s="15">
        <f t="shared" ref="J766" si="398">TRUNC(I766*D766,2)</f>
        <v>1725.36</v>
      </c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x14ac:dyDescent="0.25">
      <c r="A767" s="6" t="s">
        <v>215</v>
      </c>
      <c r="B767" s="94" t="s">
        <v>216</v>
      </c>
      <c r="C767" s="95"/>
      <c r="D767" s="95"/>
      <c r="E767" s="95"/>
      <c r="F767" s="95"/>
      <c r="G767" s="95"/>
      <c r="H767" s="95"/>
      <c r="I767" s="95"/>
      <c r="J767" s="96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x14ac:dyDescent="0.25">
      <c r="A768" s="6" t="s">
        <v>217</v>
      </c>
      <c r="B768" s="94" t="s">
        <v>218</v>
      </c>
      <c r="C768" s="95"/>
      <c r="D768" s="95"/>
      <c r="E768" s="95"/>
      <c r="F768" s="95"/>
      <c r="G768" s="95"/>
      <c r="H768" s="95"/>
      <c r="I768" s="95"/>
      <c r="J768" s="96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25.5" x14ac:dyDescent="0.25">
      <c r="A769" s="8" t="s">
        <v>219</v>
      </c>
      <c r="B769" s="8" t="s">
        <v>220</v>
      </c>
      <c r="C769" s="9" t="s">
        <v>32</v>
      </c>
      <c r="D769" s="10">
        <v>110.83</v>
      </c>
      <c r="E769" s="14">
        <v>48.37</v>
      </c>
      <c r="F769" s="14">
        <v>5360.84</v>
      </c>
      <c r="G769" s="14">
        <f t="shared" ref="G769" si="399">TRUNC(E769*0.2693,2)</f>
        <v>13.02</v>
      </c>
      <c r="H769" s="14"/>
      <c r="I769" s="14">
        <f t="shared" ref="I769" si="400">H769+G769+E769</f>
        <v>61.39</v>
      </c>
      <c r="J769" s="15">
        <f t="shared" ref="J769" si="401">TRUNC(I769*D769,2)</f>
        <v>6803.85</v>
      </c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x14ac:dyDescent="0.25">
      <c r="A770" s="6" t="s">
        <v>221</v>
      </c>
      <c r="B770" s="94" t="s">
        <v>222</v>
      </c>
      <c r="C770" s="95"/>
      <c r="D770" s="95"/>
      <c r="E770" s="95"/>
      <c r="F770" s="95"/>
      <c r="G770" s="95"/>
      <c r="H770" s="95"/>
      <c r="I770" s="95"/>
      <c r="J770" s="96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x14ac:dyDescent="0.25">
      <c r="A771" s="8" t="s">
        <v>223</v>
      </c>
      <c r="B771" s="8" t="s">
        <v>224</v>
      </c>
      <c r="C771" s="9" t="s">
        <v>32</v>
      </c>
      <c r="D771" s="10">
        <v>2.5</v>
      </c>
      <c r="E771" s="14">
        <v>6.06</v>
      </c>
      <c r="F771" s="14">
        <v>15.15</v>
      </c>
      <c r="G771" s="14">
        <f t="shared" ref="G771" si="402">TRUNC(E771*0.2693,2)</f>
        <v>1.63</v>
      </c>
      <c r="H771" s="14"/>
      <c r="I771" s="14">
        <f t="shared" ref="I771" si="403">H771+G771+E771</f>
        <v>7.6899999999999995</v>
      </c>
      <c r="J771" s="15">
        <f t="shared" ref="J771" si="404">TRUNC(I771*D771,2)</f>
        <v>19.22</v>
      </c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x14ac:dyDescent="0.25">
      <c r="A772" s="6" t="s">
        <v>1384</v>
      </c>
      <c r="B772" s="94" t="s">
        <v>1385</v>
      </c>
      <c r="C772" s="95"/>
      <c r="D772" s="95"/>
      <c r="E772" s="95"/>
      <c r="F772" s="95"/>
      <c r="G772" s="95"/>
      <c r="H772" s="95"/>
      <c r="I772" s="95"/>
      <c r="J772" s="96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x14ac:dyDescent="0.25">
      <c r="A773" s="6" t="s">
        <v>225</v>
      </c>
      <c r="B773" s="94" t="s">
        <v>226</v>
      </c>
      <c r="C773" s="95"/>
      <c r="D773" s="95"/>
      <c r="E773" s="95"/>
      <c r="F773" s="95"/>
      <c r="G773" s="95"/>
      <c r="H773" s="95"/>
      <c r="I773" s="95"/>
      <c r="J773" s="96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89.25" x14ac:dyDescent="0.25">
      <c r="A774" s="8" t="s">
        <v>227</v>
      </c>
      <c r="B774" s="8" t="s">
        <v>228</v>
      </c>
      <c r="C774" s="9" t="s">
        <v>32</v>
      </c>
      <c r="D774" s="10">
        <v>74.180000000000007</v>
      </c>
      <c r="E774" s="14">
        <v>40.479999999999997</v>
      </c>
      <c r="F774" s="14">
        <v>3002.8</v>
      </c>
      <c r="G774" s="14">
        <f t="shared" ref="G774:G779" si="405">TRUNC(E774*0.2693,2)</f>
        <v>10.9</v>
      </c>
      <c r="H774" s="14"/>
      <c r="I774" s="14">
        <f t="shared" ref="I774:I779" si="406">H774+G774+E774</f>
        <v>51.379999999999995</v>
      </c>
      <c r="J774" s="15">
        <f t="shared" ref="J774:J779" si="407">TRUNC(I774*D774,2)</f>
        <v>3811.36</v>
      </c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76.5" x14ac:dyDescent="0.25">
      <c r="A775" s="8" t="s">
        <v>1386</v>
      </c>
      <c r="B775" s="8" t="s">
        <v>1387</v>
      </c>
      <c r="C775" s="9" t="s">
        <v>84</v>
      </c>
      <c r="D775" s="10">
        <v>3.8</v>
      </c>
      <c r="E775" s="14">
        <v>344.7</v>
      </c>
      <c r="F775" s="14">
        <v>1309.8599999999999</v>
      </c>
      <c r="G775" s="14">
        <f t="shared" si="405"/>
        <v>92.82</v>
      </c>
      <c r="H775" s="14"/>
      <c r="I775" s="14">
        <f t="shared" si="406"/>
        <v>437.52</v>
      </c>
      <c r="J775" s="15">
        <f t="shared" si="407"/>
        <v>1662.57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63.75" x14ac:dyDescent="0.25">
      <c r="A776" s="8" t="s">
        <v>1388</v>
      </c>
      <c r="B776" s="8" t="s">
        <v>1389</v>
      </c>
      <c r="C776" s="9" t="s">
        <v>233</v>
      </c>
      <c r="D776" s="10">
        <v>95</v>
      </c>
      <c r="E776" s="14">
        <v>13.14</v>
      </c>
      <c r="F776" s="14">
        <v>1248.3</v>
      </c>
      <c r="G776" s="14">
        <f t="shared" si="405"/>
        <v>3.53</v>
      </c>
      <c r="H776" s="14"/>
      <c r="I776" s="14">
        <f t="shared" si="406"/>
        <v>16.670000000000002</v>
      </c>
      <c r="J776" s="15">
        <f t="shared" si="407"/>
        <v>1583.65</v>
      </c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63.75" x14ac:dyDescent="0.25">
      <c r="A777" s="8" t="s">
        <v>1390</v>
      </c>
      <c r="B777" s="8" t="s">
        <v>1391</v>
      </c>
      <c r="C777" s="9" t="s">
        <v>233</v>
      </c>
      <c r="D777" s="10">
        <v>177</v>
      </c>
      <c r="E777" s="14">
        <v>9.2899999999999991</v>
      </c>
      <c r="F777" s="14">
        <v>1644.33</v>
      </c>
      <c r="G777" s="14">
        <f t="shared" si="405"/>
        <v>2.5</v>
      </c>
      <c r="H777" s="14"/>
      <c r="I777" s="14">
        <f t="shared" si="406"/>
        <v>11.79</v>
      </c>
      <c r="J777" s="15">
        <f t="shared" si="407"/>
        <v>2086.83</v>
      </c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63.75" x14ac:dyDescent="0.25">
      <c r="A778" s="8" t="s">
        <v>1392</v>
      </c>
      <c r="B778" s="8" t="s">
        <v>1393</v>
      </c>
      <c r="C778" s="9" t="s">
        <v>233</v>
      </c>
      <c r="D778" s="10">
        <v>123</v>
      </c>
      <c r="E778" s="14">
        <v>7.69</v>
      </c>
      <c r="F778" s="14">
        <v>945.87</v>
      </c>
      <c r="G778" s="14">
        <f t="shared" si="405"/>
        <v>2.0699999999999998</v>
      </c>
      <c r="H778" s="14"/>
      <c r="I778" s="14">
        <f t="shared" si="406"/>
        <v>9.76</v>
      </c>
      <c r="J778" s="15">
        <f t="shared" si="407"/>
        <v>1200.48</v>
      </c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63.75" x14ac:dyDescent="0.25">
      <c r="A779" s="8" t="s">
        <v>1394</v>
      </c>
      <c r="B779" s="8" t="s">
        <v>1395</v>
      </c>
      <c r="C779" s="9" t="s">
        <v>233</v>
      </c>
      <c r="D779" s="10">
        <v>35</v>
      </c>
      <c r="E779" s="14">
        <v>7.08</v>
      </c>
      <c r="F779" s="14">
        <v>247.8</v>
      </c>
      <c r="G779" s="14">
        <f t="shared" si="405"/>
        <v>1.9</v>
      </c>
      <c r="H779" s="14"/>
      <c r="I779" s="14">
        <f t="shared" si="406"/>
        <v>8.98</v>
      </c>
      <c r="J779" s="15">
        <f t="shared" si="407"/>
        <v>314.3</v>
      </c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x14ac:dyDescent="0.25">
      <c r="A780" s="6" t="s">
        <v>238</v>
      </c>
      <c r="B780" s="94" t="s">
        <v>1648</v>
      </c>
      <c r="C780" s="95"/>
      <c r="D780" s="95"/>
      <c r="E780" s="95"/>
      <c r="F780" s="95"/>
      <c r="G780" s="95"/>
      <c r="H780" s="95"/>
      <c r="I780" s="95"/>
      <c r="J780" s="96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63.75" x14ac:dyDescent="0.25">
      <c r="A781" s="8" t="s">
        <v>240</v>
      </c>
      <c r="B781" s="8" t="s">
        <v>241</v>
      </c>
      <c r="C781" s="9" t="s">
        <v>32</v>
      </c>
      <c r="D781" s="10">
        <v>90.83</v>
      </c>
      <c r="E781" s="14">
        <v>63.11</v>
      </c>
      <c r="F781" s="14">
        <v>5732.28</v>
      </c>
      <c r="G781" s="14">
        <f t="shared" ref="G781:G786" si="408">TRUNC(E781*0.2693,2)</f>
        <v>16.989999999999998</v>
      </c>
      <c r="H781" s="14"/>
      <c r="I781" s="14">
        <f t="shared" ref="I781:I786" si="409">H781+G781+E781</f>
        <v>80.099999999999994</v>
      </c>
      <c r="J781" s="15">
        <f t="shared" ref="J781:J786" si="410">TRUNC(I781*D781,2)</f>
        <v>7275.48</v>
      </c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38.25" x14ac:dyDescent="0.25">
      <c r="A782" s="8" t="s">
        <v>242</v>
      </c>
      <c r="B782" s="8" t="s">
        <v>243</v>
      </c>
      <c r="C782" s="9" t="s">
        <v>233</v>
      </c>
      <c r="D782" s="10">
        <v>114</v>
      </c>
      <c r="E782" s="14">
        <v>13.06</v>
      </c>
      <c r="F782" s="14">
        <v>1488.84</v>
      </c>
      <c r="G782" s="14">
        <f t="shared" si="408"/>
        <v>3.51</v>
      </c>
      <c r="H782" s="14"/>
      <c r="I782" s="14">
        <f t="shared" si="409"/>
        <v>16.57</v>
      </c>
      <c r="J782" s="15">
        <f t="shared" si="410"/>
        <v>1888.98</v>
      </c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38.25" x14ac:dyDescent="0.25">
      <c r="A783" s="8" t="s">
        <v>244</v>
      </c>
      <c r="B783" s="8" t="s">
        <v>245</v>
      </c>
      <c r="C783" s="9" t="s">
        <v>233</v>
      </c>
      <c r="D783" s="10">
        <v>29</v>
      </c>
      <c r="E783" s="14">
        <v>11.78</v>
      </c>
      <c r="F783" s="14">
        <v>341.62</v>
      </c>
      <c r="G783" s="14">
        <f t="shared" si="408"/>
        <v>3.17</v>
      </c>
      <c r="H783" s="14"/>
      <c r="I783" s="14">
        <f t="shared" si="409"/>
        <v>14.95</v>
      </c>
      <c r="J783" s="15">
        <f t="shared" si="410"/>
        <v>433.55</v>
      </c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38.25" x14ac:dyDescent="0.25">
      <c r="A784" s="8" t="s">
        <v>246</v>
      </c>
      <c r="B784" s="8" t="s">
        <v>247</v>
      </c>
      <c r="C784" s="9" t="s">
        <v>233</v>
      </c>
      <c r="D784" s="10">
        <v>75</v>
      </c>
      <c r="E784" s="14">
        <v>10.65</v>
      </c>
      <c r="F784" s="14">
        <v>798.75</v>
      </c>
      <c r="G784" s="14">
        <f t="shared" si="408"/>
        <v>2.86</v>
      </c>
      <c r="H784" s="14"/>
      <c r="I784" s="14">
        <f t="shared" si="409"/>
        <v>13.51</v>
      </c>
      <c r="J784" s="15">
        <f t="shared" si="410"/>
        <v>1013.25</v>
      </c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38.25" x14ac:dyDescent="0.25">
      <c r="A785" s="8" t="s">
        <v>248</v>
      </c>
      <c r="B785" s="8" t="s">
        <v>249</v>
      </c>
      <c r="C785" s="9" t="s">
        <v>233</v>
      </c>
      <c r="D785" s="10">
        <v>151</v>
      </c>
      <c r="E785" s="14">
        <v>9.36</v>
      </c>
      <c r="F785" s="14">
        <v>1413.36</v>
      </c>
      <c r="G785" s="14">
        <f t="shared" si="408"/>
        <v>2.52</v>
      </c>
      <c r="H785" s="14"/>
      <c r="I785" s="14">
        <f t="shared" si="409"/>
        <v>11.879999999999999</v>
      </c>
      <c r="J785" s="15">
        <f t="shared" si="410"/>
        <v>1793.88</v>
      </c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63.75" x14ac:dyDescent="0.25">
      <c r="A786" s="8" t="s">
        <v>1396</v>
      </c>
      <c r="B786" s="8" t="s">
        <v>1397</v>
      </c>
      <c r="C786" s="9" t="s">
        <v>84</v>
      </c>
      <c r="D786" s="10">
        <v>5.64</v>
      </c>
      <c r="E786" s="14">
        <v>347.86</v>
      </c>
      <c r="F786" s="14">
        <v>1961.93</v>
      </c>
      <c r="G786" s="14">
        <f t="shared" si="408"/>
        <v>93.67</v>
      </c>
      <c r="H786" s="14"/>
      <c r="I786" s="14">
        <f t="shared" si="409"/>
        <v>441.53000000000003</v>
      </c>
      <c r="J786" s="15">
        <f t="shared" si="410"/>
        <v>2490.2199999999998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x14ac:dyDescent="0.25">
      <c r="A787" s="6" t="s">
        <v>1398</v>
      </c>
      <c r="B787" s="94" t="s">
        <v>279</v>
      </c>
      <c r="C787" s="95"/>
      <c r="D787" s="95"/>
      <c r="E787" s="95"/>
      <c r="F787" s="95"/>
      <c r="G787" s="95"/>
      <c r="H787" s="95"/>
      <c r="I787" s="95"/>
      <c r="J787" s="96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51" x14ac:dyDescent="0.25">
      <c r="A788" s="8" t="s">
        <v>1399</v>
      </c>
      <c r="B788" s="8" t="s">
        <v>1400</v>
      </c>
      <c r="C788" s="9" t="s">
        <v>32</v>
      </c>
      <c r="D788" s="10">
        <v>178.5</v>
      </c>
      <c r="E788" s="14">
        <v>61.38</v>
      </c>
      <c r="F788" s="14">
        <v>10956.33</v>
      </c>
      <c r="G788" s="14">
        <f t="shared" ref="G788:G796" si="411">TRUNC(E788*0.2693,2)</f>
        <v>16.52</v>
      </c>
      <c r="H788" s="14"/>
      <c r="I788" s="14">
        <f t="shared" ref="I788:I796" si="412">H788+G788+E788</f>
        <v>77.900000000000006</v>
      </c>
      <c r="J788" s="15">
        <f t="shared" ref="J788:J796" si="413">TRUNC(I788*D788,2)</f>
        <v>13905.15</v>
      </c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76.5" x14ac:dyDescent="0.25">
      <c r="A789" s="8" t="s">
        <v>1401</v>
      </c>
      <c r="B789" s="8" t="s">
        <v>1402</v>
      </c>
      <c r="C789" s="9" t="s">
        <v>84</v>
      </c>
      <c r="D789" s="10">
        <v>12.34</v>
      </c>
      <c r="E789" s="14">
        <v>342.83</v>
      </c>
      <c r="F789" s="14">
        <v>4230.5200000000004</v>
      </c>
      <c r="G789" s="14">
        <f t="shared" si="411"/>
        <v>92.32</v>
      </c>
      <c r="H789" s="14"/>
      <c r="I789" s="14">
        <f t="shared" si="412"/>
        <v>435.15</v>
      </c>
      <c r="J789" s="15">
        <f t="shared" si="413"/>
        <v>5369.75</v>
      </c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63.75" x14ac:dyDescent="0.25">
      <c r="A790" s="8" t="s">
        <v>1388</v>
      </c>
      <c r="B790" s="8" t="s">
        <v>1389</v>
      </c>
      <c r="C790" s="9" t="s">
        <v>233</v>
      </c>
      <c r="D790" s="10">
        <v>166</v>
      </c>
      <c r="E790" s="14">
        <v>13.14</v>
      </c>
      <c r="F790" s="14">
        <v>2181.2399999999998</v>
      </c>
      <c r="G790" s="14">
        <f t="shared" si="411"/>
        <v>3.53</v>
      </c>
      <c r="H790" s="14"/>
      <c r="I790" s="14">
        <f t="shared" si="412"/>
        <v>16.670000000000002</v>
      </c>
      <c r="J790" s="15">
        <f t="shared" si="413"/>
        <v>2767.22</v>
      </c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63.75" x14ac:dyDescent="0.25">
      <c r="A791" s="8" t="s">
        <v>1403</v>
      </c>
      <c r="B791" s="8" t="s">
        <v>1404</v>
      </c>
      <c r="C791" s="9" t="s">
        <v>233</v>
      </c>
      <c r="D791" s="10">
        <v>38</v>
      </c>
      <c r="E791" s="14">
        <v>11.83</v>
      </c>
      <c r="F791" s="14">
        <v>449.54</v>
      </c>
      <c r="G791" s="14">
        <f t="shared" si="411"/>
        <v>3.18</v>
      </c>
      <c r="H791" s="14"/>
      <c r="I791" s="14">
        <f t="shared" si="412"/>
        <v>15.01</v>
      </c>
      <c r="J791" s="15">
        <f t="shared" si="413"/>
        <v>570.38</v>
      </c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63.75" x14ac:dyDescent="0.25">
      <c r="A792" s="8" t="s">
        <v>1405</v>
      </c>
      <c r="B792" s="8" t="s">
        <v>1406</v>
      </c>
      <c r="C792" s="9" t="s">
        <v>233</v>
      </c>
      <c r="D792" s="10">
        <v>21</v>
      </c>
      <c r="E792" s="14">
        <v>10.64</v>
      </c>
      <c r="F792" s="14">
        <v>223.44</v>
      </c>
      <c r="G792" s="14">
        <f t="shared" si="411"/>
        <v>2.86</v>
      </c>
      <c r="H792" s="14"/>
      <c r="I792" s="14">
        <f t="shared" si="412"/>
        <v>13.5</v>
      </c>
      <c r="J792" s="15">
        <f t="shared" si="413"/>
        <v>283.5</v>
      </c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63.75" x14ac:dyDescent="0.25">
      <c r="A793" s="8" t="s">
        <v>1390</v>
      </c>
      <c r="B793" s="8" t="s">
        <v>1391</v>
      </c>
      <c r="C793" s="9" t="s">
        <v>233</v>
      </c>
      <c r="D793" s="10">
        <v>194</v>
      </c>
      <c r="E793" s="14">
        <v>9.2899999999999991</v>
      </c>
      <c r="F793" s="14">
        <v>1802.26</v>
      </c>
      <c r="G793" s="14">
        <f t="shared" si="411"/>
        <v>2.5</v>
      </c>
      <c r="H793" s="14"/>
      <c r="I793" s="14">
        <f t="shared" si="412"/>
        <v>11.79</v>
      </c>
      <c r="J793" s="15">
        <f t="shared" si="413"/>
        <v>2287.2600000000002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63.75" x14ac:dyDescent="0.25">
      <c r="A794" s="8" t="s">
        <v>1392</v>
      </c>
      <c r="B794" s="8" t="s">
        <v>1393</v>
      </c>
      <c r="C794" s="9" t="s">
        <v>233</v>
      </c>
      <c r="D794" s="10">
        <v>77</v>
      </c>
      <c r="E794" s="14">
        <v>7.69</v>
      </c>
      <c r="F794" s="14">
        <v>592.13</v>
      </c>
      <c r="G794" s="14">
        <f t="shared" si="411"/>
        <v>2.0699999999999998</v>
      </c>
      <c r="H794" s="14"/>
      <c r="I794" s="14">
        <f t="shared" si="412"/>
        <v>9.76</v>
      </c>
      <c r="J794" s="15">
        <f t="shared" si="413"/>
        <v>751.52</v>
      </c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63.75" x14ac:dyDescent="0.25">
      <c r="A795" s="8" t="s">
        <v>1394</v>
      </c>
      <c r="B795" s="8" t="s">
        <v>1395</v>
      </c>
      <c r="C795" s="9" t="s">
        <v>233</v>
      </c>
      <c r="D795" s="10">
        <v>19</v>
      </c>
      <c r="E795" s="14">
        <v>7.08</v>
      </c>
      <c r="F795" s="14">
        <v>134.52000000000001</v>
      </c>
      <c r="G795" s="14">
        <f t="shared" si="411"/>
        <v>1.9</v>
      </c>
      <c r="H795" s="14"/>
      <c r="I795" s="14">
        <f t="shared" si="412"/>
        <v>8.98</v>
      </c>
      <c r="J795" s="15">
        <f t="shared" si="413"/>
        <v>170.62</v>
      </c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63.75" x14ac:dyDescent="0.25">
      <c r="A796" s="8" t="s">
        <v>1407</v>
      </c>
      <c r="B796" s="8" t="s">
        <v>1408</v>
      </c>
      <c r="C796" s="9" t="s">
        <v>233</v>
      </c>
      <c r="D796" s="10">
        <v>24</v>
      </c>
      <c r="E796" s="14">
        <v>7.71</v>
      </c>
      <c r="F796" s="14">
        <v>185.04</v>
      </c>
      <c r="G796" s="14">
        <f t="shared" si="411"/>
        <v>2.0699999999999998</v>
      </c>
      <c r="H796" s="14"/>
      <c r="I796" s="14">
        <f t="shared" si="412"/>
        <v>9.7799999999999994</v>
      </c>
      <c r="J796" s="15">
        <f t="shared" si="413"/>
        <v>234.72</v>
      </c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x14ac:dyDescent="0.25">
      <c r="A797" s="6" t="s">
        <v>256</v>
      </c>
      <c r="B797" s="94" t="s">
        <v>257</v>
      </c>
      <c r="C797" s="95"/>
      <c r="D797" s="95"/>
      <c r="E797" s="95"/>
      <c r="F797" s="95"/>
      <c r="G797" s="95"/>
      <c r="H797" s="95"/>
      <c r="I797" s="95"/>
      <c r="J797" s="96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51" x14ac:dyDescent="0.25">
      <c r="A798" s="8" t="s">
        <v>1409</v>
      </c>
      <c r="B798" s="8" t="s">
        <v>1410</v>
      </c>
      <c r="C798" s="9" t="s">
        <v>32</v>
      </c>
      <c r="D798" s="10">
        <v>80.06</v>
      </c>
      <c r="E798" s="14">
        <v>178.61</v>
      </c>
      <c r="F798" s="14">
        <v>14299.51</v>
      </c>
      <c r="G798" s="14">
        <f t="shared" ref="G798" si="414">TRUNC(E798*0.2693,2)</f>
        <v>48.09</v>
      </c>
      <c r="H798" s="14"/>
      <c r="I798" s="14">
        <f t="shared" ref="I798" si="415">H798+G798+E798</f>
        <v>226.70000000000002</v>
      </c>
      <c r="J798" s="15">
        <f t="shared" ref="J798" si="416">TRUNC(I798*D798,2)</f>
        <v>18149.599999999999</v>
      </c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x14ac:dyDescent="0.25">
      <c r="A799" s="80" t="s">
        <v>14</v>
      </c>
      <c r="B799" s="81"/>
      <c r="C799" s="81"/>
      <c r="D799" s="81"/>
      <c r="E799" s="81"/>
      <c r="F799" s="81"/>
      <c r="G799" s="81"/>
      <c r="H799" s="81"/>
      <c r="I799" s="82"/>
      <c r="J799" s="15">
        <f>SUM(J766:J798)</f>
        <v>78592.7</v>
      </c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x14ac:dyDescent="0.25">
      <c r="A800" s="6" t="s">
        <v>285</v>
      </c>
      <c r="B800" s="94" t="s">
        <v>286</v>
      </c>
      <c r="C800" s="95"/>
      <c r="D800" s="95"/>
      <c r="E800" s="95"/>
      <c r="F800" s="95"/>
      <c r="G800" s="95"/>
      <c r="H800" s="95"/>
      <c r="I800" s="95"/>
      <c r="J800" s="96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x14ac:dyDescent="0.25">
      <c r="A801" s="6" t="s">
        <v>287</v>
      </c>
      <c r="B801" s="94" t="s">
        <v>288</v>
      </c>
      <c r="C801" s="95"/>
      <c r="D801" s="95"/>
      <c r="E801" s="95"/>
      <c r="F801" s="95"/>
      <c r="G801" s="95"/>
      <c r="H801" s="95"/>
      <c r="I801" s="95"/>
      <c r="J801" s="96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x14ac:dyDescent="0.25">
      <c r="A802" s="6" t="s">
        <v>1411</v>
      </c>
      <c r="B802" s="94" t="s">
        <v>1412</v>
      </c>
      <c r="C802" s="95"/>
      <c r="D802" s="95"/>
      <c r="E802" s="95"/>
      <c r="F802" s="95"/>
      <c r="G802" s="95"/>
      <c r="H802" s="95"/>
      <c r="I802" s="95"/>
      <c r="J802" s="96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x14ac:dyDescent="0.25">
      <c r="A803" s="6" t="s">
        <v>293</v>
      </c>
      <c r="B803" s="94" t="s">
        <v>294</v>
      </c>
      <c r="C803" s="95"/>
      <c r="D803" s="95"/>
      <c r="E803" s="95"/>
      <c r="F803" s="95"/>
      <c r="G803" s="95"/>
      <c r="H803" s="95"/>
      <c r="I803" s="95"/>
      <c r="J803" s="96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89.25" x14ac:dyDescent="0.25">
      <c r="A804" s="8" t="s">
        <v>295</v>
      </c>
      <c r="B804" s="8" t="s">
        <v>296</v>
      </c>
      <c r="C804" s="9" t="s">
        <v>32</v>
      </c>
      <c r="D804" s="10">
        <v>207.16</v>
      </c>
      <c r="E804" s="14">
        <v>67.760000000000005</v>
      </c>
      <c r="F804" s="14"/>
      <c r="G804" s="14">
        <f t="shared" ref="G804" si="417">TRUNC(E804*0.2693,2)</f>
        <v>18.239999999999998</v>
      </c>
      <c r="H804" s="14"/>
      <c r="I804" s="14">
        <f t="shared" ref="I804" si="418">H804+G804+E804</f>
        <v>86</v>
      </c>
      <c r="J804" s="15">
        <f t="shared" ref="J804" si="419">TRUNC(I804*D804,2)</f>
        <v>17815.759999999998</v>
      </c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x14ac:dyDescent="0.25">
      <c r="A805" s="6" t="s">
        <v>299</v>
      </c>
      <c r="B805" s="94" t="s">
        <v>300</v>
      </c>
      <c r="C805" s="95"/>
      <c r="D805" s="95"/>
      <c r="E805" s="95"/>
      <c r="F805" s="95"/>
      <c r="G805" s="95"/>
      <c r="H805" s="95"/>
      <c r="I805" s="95"/>
      <c r="J805" s="96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38.25" x14ac:dyDescent="0.25">
      <c r="A806" s="8" t="s">
        <v>301</v>
      </c>
      <c r="B806" s="8" t="s">
        <v>302</v>
      </c>
      <c r="C806" s="9" t="s">
        <v>32</v>
      </c>
      <c r="D806" s="10">
        <v>145.93</v>
      </c>
      <c r="E806" s="14">
        <v>123.86</v>
      </c>
      <c r="F806" s="14">
        <v>18074.88</v>
      </c>
      <c r="G806" s="14">
        <f t="shared" ref="G806" si="420">TRUNC(E806*0.2693,2)</f>
        <v>33.35</v>
      </c>
      <c r="H806" s="14"/>
      <c r="I806" s="14">
        <f t="shared" ref="I806" si="421">H806+G806+E806</f>
        <v>157.21</v>
      </c>
      <c r="J806" s="15">
        <f t="shared" ref="J806" si="422">TRUNC(I806*D806,2)</f>
        <v>22941.65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x14ac:dyDescent="0.25">
      <c r="A807" s="6" t="s">
        <v>315</v>
      </c>
      <c r="B807" s="94" t="s">
        <v>316</v>
      </c>
      <c r="C807" s="95"/>
      <c r="D807" s="95"/>
      <c r="E807" s="95"/>
      <c r="F807" s="95"/>
      <c r="G807" s="95"/>
      <c r="H807" s="95"/>
      <c r="I807" s="95"/>
      <c r="J807" s="96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51" x14ac:dyDescent="0.25">
      <c r="A808" s="8" t="s">
        <v>1413</v>
      </c>
      <c r="B808" s="8" t="s">
        <v>1414</v>
      </c>
      <c r="C808" s="9" t="s">
        <v>47</v>
      </c>
      <c r="D808" s="10">
        <v>21.15</v>
      </c>
      <c r="E808" s="14">
        <v>27.44</v>
      </c>
      <c r="F808" s="14">
        <v>580.35</v>
      </c>
      <c r="G808" s="14">
        <f t="shared" ref="G808:G809" si="423">TRUNC(E808*0.2693,2)</f>
        <v>7.38</v>
      </c>
      <c r="H808" s="14"/>
      <c r="I808" s="14">
        <f t="shared" ref="I808:I809" si="424">H808+G808+E808</f>
        <v>34.82</v>
      </c>
      <c r="J808" s="15">
        <f t="shared" ref="J808:J809" si="425">TRUNC(I808*D808,2)</f>
        <v>736.44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38.25" x14ac:dyDescent="0.25">
      <c r="A809" s="8" t="s">
        <v>321</v>
      </c>
      <c r="B809" s="8" t="s">
        <v>322</v>
      </c>
      <c r="C809" s="9" t="s">
        <v>47</v>
      </c>
      <c r="D809" s="10">
        <v>63.45</v>
      </c>
      <c r="E809" s="14">
        <v>26.24</v>
      </c>
      <c r="F809" s="14">
        <v>1664.92</v>
      </c>
      <c r="G809" s="14">
        <f t="shared" si="423"/>
        <v>7.06</v>
      </c>
      <c r="H809" s="14"/>
      <c r="I809" s="14">
        <f t="shared" si="424"/>
        <v>33.299999999999997</v>
      </c>
      <c r="J809" s="15">
        <f t="shared" si="425"/>
        <v>2112.88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x14ac:dyDescent="0.25">
      <c r="A810" s="6" t="s">
        <v>317</v>
      </c>
      <c r="B810" s="94" t="s">
        <v>318</v>
      </c>
      <c r="C810" s="95"/>
      <c r="D810" s="95"/>
      <c r="E810" s="95"/>
      <c r="F810" s="95"/>
      <c r="G810" s="95"/>
      <c r="H810" s="95"/>
      <c r="I810" s="95"/>
      <c r="J810" s="96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x14ac:dyDescent="0.25">
      <c r="A811" s="6" t="s">
        <v>1415</v>
      </c>
      <c r="B811" s="94" t="s">
        <v>1416</v>
      </c>
      <c r="C811" s="95"/>
      <c r="D811" s="95"/>
      <c r="E811" s="95"/>
      <c r="F811" s="95"/>
      <c r="G811" s="95"/>
      <c r="H811" s="95"/>
      <c r="I811" s="95"/>
      <c r="J811" s="96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x14ac:dyDescent="0.25">
      <c r="A812" s="6" t="s">
        <v>323</v>
      </c>
      <c r="B812" s="94" t="s">
        <v>324</v>
      </c>
      <c r="C812" s="95"/>
      <c r="D812" s="95"/>
      <c r="E812" s="95"/>
      <c r="F812" s="95"/>
      <c r="G812" s="95"/>
      <c r="H812" s="95"/>
      <c r="I812" s="95"/>
      <c r="J812" s="96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38.25" x14ac:dyDescent="0.25">
      <c r="A813" s="8" t="s">
        <v>325</v>
      </c>
      <c r="B813" s="8" t="s">
        <v>326</v>
      </c>
      <c r="C813" s="9" t="s">
        <v>47</v>
      </c>
      <c r="D813" s="10">
        <v>63.45</v>
      </c>
      <c r="E813" s="14">
        <v>10.4</v>
      </c>
      <c r="F813" s="14">
        <v>659.88</v>
      </c>
      <c r="G813" s="14">
        <f t="shared" ref="G813" si="426">TRUNC(E813*0.2693,2)</f>
        <v>2.8</v>
      </c>
      <c r="H813" s="14"/>
      <c r="I813" s="14">
        <f t="shared" ref="I813" si="427">H813+G813+E813</f>
        <v>13.2</v>
      </c>
      <c r="J813" s="15">
        <f t="shared" ref="J813" si="428">TRUNC(I813*D813,2)</f>
        <v>837.54</v>
      </c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x14ac:dyDescent="0.25">
      <c r="A814" s="6" t="s">
        <v>1417</v>
      </c>
      <c r="B814" s="94" t="s">
        <v>1418</v>
      </c>
      <c r="C814" s="95"/>
      <c r="D814" s="95"/>
      <c r="E814" s="95"/>
      <c r="F814" s="95"/>
      <c r="G814" s="95"/>
      <c r="H814" s="95"/>
      <c r="I814" s="95"/>
      <c r="J814" s="96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x14ac:dyDescent="0.25">
      <c r="A815" s="6" t="s">
        <v>1419</v>
      </c>
      <c r="B815" s="94" t="s">
        <v>1420</v>
      </c>
      <c r="C815" s="95"/>
      <c r="D815" s="95"/>
      <c r="E815" s="95"/>
      <c r="F815" s="95"/>
      <c r="G815" s="95"/>
      <c r="H815" s="95"/>
      <c r="I815" s="95"/>
      <c r="J815" s="96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38.25" x14ac:dyDescent="0.25">
      <c r="A816" s="8" t="s">
        <v>1421</v>
      </c>
      <c r="B816" s="8" t="s">
        <v>1422</v>
      </c>
      <c r="C816" s="9" t="s">
        <v>13</v>
      </c>
      <c r="D816" s="10">
        <v>3</v>
      </c>
      <c r="E816" s="14">
        <v>1878.57</v>
      </c>
      <c r="F816" s="14">
        <v>5635.71</v>
      </c>
      <c r="G816" s="14">
        <f t="shared" ref="G816:G818" si="429">TRUNC(E816*0.2693,2)</f>
        <v>505.89</v>
      </c>
      <c r="H816" s="14"/>
      <c r="I816" s="14">
        <f t="shared" ref="I816:I818" si="430">H816+G816+E816</f>
        <v>2384.46</v>
      </c>
      <c r="J816" s="15">
        <f t="shared" ref="J816:J818" si="431">TRUNC(I816*D816,2)</f>
        <v>7153.38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38.25" x14ac:dyDescent="0.25">
      <c r="A817" s="8" t="s">
        <v>1423</v>
      </c>
      <c r="B817" s="8" t="s">
        <v>1424</v>
      </c>
      <c r="C817" s="9" t="s">
        <v>13</v>
      </c>
      <c r="D817" s="10">
        <v>1</v>
      </c>
      <c r="E817" s="14">
        <v>3429.29</v>
      </c>
      <c r="F817" s="14">
        <v>3429.29</v>
      </c>
      <c r="G817" s="14">
        <f t="shared" si="429"/>
        <v>923.5</v>
      </c>
      <c r="H817" s="14"/>
      <c r="I817" s="14">
        <f t="shared" si="430"/>
        <v>4352.79</v>
      </c>
      <c r="J817" s="15">
        <f t="shared" si="431"/>
        <v>4352.79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38.25" x14ac:dyDescent="0.25">
      <c r="A818" s="8" t="s">
        <v>1425</v>
      </c>
      <c r="B818" s="8" t="s">
        <v>1426</v>
      </c>
      <c r="C818" s="9" t="s">
        <v>13</v>
      </c>
      <c r="D818" s="10">
        <v>1</v>
      </c>
      <c r="E818" s="14">
        <v>3020.59</v>
      </c>
      <c r="F818" s="14">
        <v>3020.59</v>
      </c>
      <c r="G818" s="14">
        <f t="shared" si="429"/>
        <v>813.44</v>
      </c>
      <c r="H818" s="14"/>
      <c r="I818" s="14">
        <f t="shared" si="430"/>
        <v>3834.03</v>
      </c>
      <c r="J818" s="15">
        <f t="shared" si="431"/>
        <v>3834.03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x14ac:dyDescent="0.25">
      <c r="A819" s="6" t="s">
        <v>1427</v>
      </c>
      <c r="B819" s="94" t="s">
        <v>1428</v>
      </c>
      <c r="C819" s="95"/>
      <c r="D819" s="95"/>
      <c r="E819" s="95"/>
      <c r="F819" s="95"/>
      <c r="G819" s="95"/>
      <c r="H819" s="95"/>
      <c r="I819" s="95"/>
      <c r="J819" s="96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38.25" x14ac:dyDescent="0.25">
      <c r="A820" s="8" t="s">
        <v>1429</v>
      </c>
      <c r="B820" s="8" t="s">
        <v>1430</v>
      </c>
      <c r="C820" s="9" t="s">
        <v>13</v>
      </c>
      <c r="D820" s="10">
        <v>1</v>
      </c>
      <c r="E820" s="14">
        <v>2475.08</v>
      </c>
      <c r="F820" s="14">
        <v>2475.08</v>
      </c>
      <c r="G820" s="14">
        <f t="shared" ref="G820" si="432">TRUNC(E820*0.2693,2)</f>
        <v>666.53</v>
      </c>
      <c r="H820" s="14"/>
      <c r="I820" s="14">
        <f t="shared" ref="I820" si="433">H820+G820+E820</f>
        <v>3141.6099999999997</v>
      </c>
      <c r="J820" s="15">
        <f t="shared" ref="J820" si="434">TRUNC(I820*D820,2)</f>
        <v>3141.61</v>
      </c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x14ac:dyDescent="0.25">
      <c r="A821" s="6" t="s">
        <v>1431</v>
      </c>
      <c r="B821" s="94" t="s">
        <v>1432</v>
      </c>
      <c r="C821" s="95"/>
      <c r="D821" s="95"/>
      <c r="E821" s="95"/>
      <c r="F821" s="95"/>
      <c r="G821" s="95"/>
      <c r="H821" s="95"/>
      <c r="I821" s="95"/>
      <c r="J821" s="96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51" x14ac:dyDescent="0.25">
      <c r="A822" s="8" t="s">
        <v>1433</v>
      </c>
      <c r="B822" s="8" t="s">
        <v>1434</v>
      </c>
      <c r="C822" s="9" t="s">
        <v>32</v>
      </c>
      <c r="D822" s="10">
        <v>12.24</v>
      </c>
      <c r="E822" s="14">
        <v>310.58999999999997</v>
      </c>
      <c r="F822" s="14">
        <v>3801.62</v>
      </c>
      <c r="G822" s="14">
        <f t="shared" ref="G822" si="435">TRUNC(E822*0.2693,2)</f>
        <v>83.64</v>
      </c>
      <c r="H822" s="14"/>
      <c r="I822" s="14">
        <f t="shared" ref="I822" si="436">H822+G822+E822</f>
        <v>394.22999999999996</v>
      </c>
      <c r="J822" s="15">
        <f t="shared" ref="J822" si="437">TRUNC(I822*D822,2)</f>
        <v>4825.37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x14ac:dyDescent="0.25">
      <c r="A823" s="6" t="s">
        <v>1435</v>
      </c>
      <c r="B823" s="94" t="s">
        <v>1436</v>
      </c>
      <c r="C823" s="95"/>
      <c r="D823" s="95"/>
      <c r="E823" s="95"/>
      <c r="F823" s="95"/>
      <c r="G823" s="95"/>
      <c r="H823" s="95"/>
      <c r="I823" s="95"/>
      <c r="J823" s="96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38.25" x14ac:dyDescent="0.25">
      <c r="A824" s="8" t="s">
        <v>1437</v>
      </c>
      <c r="B824" s="8" t="s">
        <v>1438</v>
      </c>
      <c r="C824" s="9" t="s">
        <v>13</v>
      </c>
      <c r="D824" s="10">
        <v>1</v>
      </c>
      <c r="E824" s="14">
        <v>2870.03</v>
      </c>
      <c r="F824" s="14">
        <v>2870.03</v>
      </c>
      <c r="G824" s="14">
        <f t="shared" ref="G824" si="438">TRUNC(E824*0.2693,2)</f>
        <v>772.89</v>
      </c>
      <c r="H824" s="14"/>
      <c r="I824" s="14">
        <f t="shared" ref="I824" si="439">H824+G824+E824</f>
        <v>3642.92</v>
      </c>
      <c r="J824" s="15">
        <f t="shared" ref="J824" si="440">TRUNC(I824*D824,2)</f>
        <v>3642.92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x14ac:dyDescent="0.25">
      <c r="A825" s="6" t="s">
        <v>1439</v>
      </c>
      <c r="B825" s="94" t="s">
        <v>1440</v>
      </c>
      <c r="C825" s="95"/>
      <c r="D825" s="95"/>
      <c r="E825" s="95"/>
      <c r="F825" s="95"/>
      <c r="G825" s="95"/>
      <c r="H825" s="95"/>
      <c r="I825" s="95"/>
      <c r="J825" s="96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25.5" x14ac:dyDescent="0.25">
      <c r="A826" s="8" t="s">
        <v>1441</v>
      </c>
      <c r="B826" s="8" t="s">
        <v>1442</v>
      </c>
      <c r="C826" s="9" t="s">
        <v>13</v>
      </c>
      <c r="D826" s="10">
        <v>4</v>
      </c>
      <c r="E826" s="14">
        <v>127.31</v>
      </c>
      <c r="F826" s="14">
        <v>509.24</v>
      </c>
      <c r="G826" s="14">
        <f t="shared" ref="G826" si="441">TRUNC(E826*0.2693,2)</f>
        <v>34.28</v>
      </c>
      <c r="H826" s="14"/>
      <c r="I826" s="14">
        <f t="shared" ref="I826" si="442">H826+G826+E826</f>
        <v>161.59</v>
      </c>
      <c r="J826" s="15">
        <f t="shared" ref="J826" si="443">TRUNC(I826*D826,2)</f>
        <v>646.36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x14ac:dyDescent="0.25">
      <c r="A827" s="6" t="s">
        <v>1443</v>
      </c>
      <c r="B827" s="94" t="s">
        <v>1444</v>
      </c>
      <c r="C827" s="95"/>
      <c r="D827" s="95"/>
      <c r="E827" s="95"/>
      <c r="F827" s="95"/>
      <c r="G827" s="95"/>
      <c r="H827" s="95"/>
      <c r="I827" s="95"/>
      <c r="J827" s="96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25.5" x14ac:dyDescent="0.25">
      <c r="A828" s="8" t="s">
        <v>1445</v>
      </c>
      <c r="B828" s="8" t="s">
        <v>1446</v>
      </c>
      <c r="C828" s="9" t="s">
        <v>13</v>
      </c>
      <c r="D828" s="10">
        <v>5</v>
      </c>
      <c r="E828" s="14">
        <v>1735.7</v>
      </c>
      <c r="F828" s="14">
        <v>8678.5</v>
      </c>
      <c r="G828" s="14">
        <f t="shared" ref="G828" si="444">TRUNC(E828*0.2693,2)</f>
        <v>467.42</v>
      </c>
      <c r="H828" s="14"/>
      <c r="I828" s="14">
        <f t="shared" ref="I828" si="445">H828+G828+E828</f>
        <v>2203.12</v>
      </c>
      <c r="J828" s="15">
        <f t="shared" ref="J828" si="446">TRUNC(I828*D828,2)</f>
        <v>11015.6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x14ac:dyDescent="0.25">
      <c r="A829" s="6" t="s">
        <v>1447</v>
      </c>
      <c r="B829" s="94" t="s">
        <v>1448</v>
      </c>
      <c r="C829" s="95"/>
      <c r="D829" s="95"/>
      <c r="E829" s="95"/>
      <c r="F829" s="95"/>
      <c r="G829" s="95"/>
      <c r="H829" s="95"/>
      <c r="I829" s="95"/>
      <c r="J829" s="96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x14ac:dyDescent="0.25">
      <c r="A830" s="6" t="s">
        <v>425</v>
      </c>
      <c r="B830" s="94" t="s">
        <v>426</v>
      </c>
      <c r="C830" s="95"/>
      <c r="D830" s="95"/>
      <c r="E830" s="95"/>
      <c r="F830" s="95"/>
      <c r="G830" s="95"/>
      <c r="H830" s="95"/>
      <c r="I830" s="95"/>
      <c r="J830" s="96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x14ac:dyDescent="0.25">
      <c r="A831" s="6" t="s">
        <v>445</v>
      </c>
      <c r="B831" s="94" t="s">
        <v>446</v>
      </c>
      <c r="C831" s="95"/>
      <c r="D831" s="95"/>
      <c r="E831" s="95"/>
      <c r="F831" s="95"/>
      <c r="G831" s="95"/>
      <c r="H831" s="95"/>
      <c r="I831" s="95"/>
      <c r="J831" s="96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63.75" x14ac:dyDescent="0.25">
      <c r="A832" s="8" t="s">
        <v>447</v>
      </c>
      <c r="B832" s="8" t="s">
        <v>448</v>
      </c>
      <c r="C832" s="9" t="s">
        <v>32</v>
      </c>
      <c r="D832" s="10">
        <v>80.010000000000005</v>
      </c>
      <c r="E832" s="14">
        <v>26.09</v>
      </c>
      <c r="F832" s="14">
        <v>2087.46</v>
      </c>
      <c r="G832" s="14">
        <f t="shared" ref="G832:G837" si="447">TRUNC(E832*0.2693,2)</f>
        <v>7.02</v>
      </c>
      <c r="H832" s="14"/>
      <c r="I832" s="14">
        <f t="shared" ref="I832:I837" si="448">H832+G832+E832</f>
        <v>33.11</v>
      </c>
      <c r="J832" s="15">
        <f t="shared" ref="J832:J837" si="449">TRUNC(I832*D832,2)</f>
        <v>2649.13</v>
      </c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63.75" x14ac:dyDescent="0.25">
      <c r="A833" s="8" t="s">
        <v>1449</v>
      </c>
      <c r="B833" s="8" t="s">
        <v>1450</v>
      </c>
      <c r="C833" s="9" t="s">
        <v>32</v>
      </c>
      <c r="D833" s="10">
        <v>80.010000000000005</v>
      </c>
      <c r="E833" s="14">
        <v>86.61</v>
      </c>
      <c r="F833" s="14">
        <v>6929.66</v>
      </c>
      <c r="G833" s="14">
        <f t="shared" si="447"/>
        <v>23.32</v>
      </c>
      <c r="H833" s="14"/>
      <c r="I833" s="14">
        <f t="shared" si="448"/>
        <v>109.93</v>
      </c>
      <c r="J833" s="15">
        <f t="shared" si="449"/>
        <v>8795.49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63.75" x14ac:dyDescent="0.25">
      <c r="A834" s="8" t="s">
        <v>1451</v>
      </c>
      <c r="B834" s="8" t="s">
        <v>1452</v>
      </c>
      <c r="C834" s="9" t="s">
        <v>32</v>
      </c>
      <c r="D834" s="10">
        <v>73.69</v>
      </c>
      <c r="E834" s="14">
        <v>62.37</v>
      </c>
      <c r="F834" s="14">
        <v>4596.04</v>
      </c>
      <c r="G834" s="14">
        <f t="shared" si="447"/>
        <v>16.79</v>
      </c>
      <c r="H834" s="14"/>
      <c r="I834" s="14">
        <f t="shared" si="448"/>
        <v>79.16</v>
      </c>
      <c r="J834" s="15">
        <f t="shared" si="449"/>
        <v>5833.3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38.25" x14ac:dyDescent="0.25">
      <c r="A835" s="8" t="s">
        <v>1453</v>
      </c>
      <c r="B835" s="8" t="s">
        <v>1454</v>
      </c>
      <c r="C835" s="9" t="s">
        <v>84</v>
      </c>
      <c r="D835" s="10">
        <v>73.69</v>
      </c>
      <c r="E835" s="14">
        <v>104.55</v>
      </c>
      <c r="F835" s="14">
        <v>7704.28</v>
      </c>
      <c r="G835" s="14">
        <f t="shared" si="447"/>
        <v>28.15</v>
      </c>
      <c r="H835" s="14"/>
      <c r="I835" s="14">
        <f t="shared" si="448"/>
        <v>132.69999999999999</v>
      </c>
      <c r="J835" s="15">
        <f t="shared" si="449"/>
        <v>9778.66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51" x14ac:dyDescent="0.25">
      <c r="A836" s="8" t="s">
        <v>453</v>
      </c>
      <c r="B836" s="8" t="s">
        <v>454</v>
      </c>
      <c r="C836" s="9" t="s">
        <v>84</v>
      </c>
      <c r="D836" s="10">
        <v>80.010000000000005</v>
      </c>
      <c r="E836" s="14">
        <v>100.01</v>
      </c>
      <c r="F836" s="14">
        <v>8001.8</v>
      </c>
      <c r="G836" s="14">
        <f t="shared" si="447"/>
        <v>26.93</v>
      </c>
      <c r="H836" s="14"/>
      <c r="I836" s="14">
        <f t="shared" si="448"/>
        <v>126.94</v>
      </c>
      <c r="J836" s="15">
        <f t="shared" si="449"/>
        <v>10156.459999999999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51" x14ac:dyDescent="0.25">
      <c r="A837" s="8" t="s">
        <v>455</v>
      </c>
      <c r="B837" s="8" t="s">
        <v>456</v>
      </c>
      <c r="C837" s="9" t="s">
        <v>32</v>
      </c>
      <c r="D837" s="10">
        <v>153.69999999999999</v>
      </c>
      <c r="E837" s="14">
        <v>2.39</v>
      </c>
      <c r="F837" s="14">
        <v>367.34</v>
      </c>
      <c r="G837" s="14">
        <f t="shared" si="447"/>
        <v>0.64</v>
      </c>
      <c r="H837" s="14"/>
      <c r="I837" s="14">
        <f t="shared" si="448"/>
        <v>3.0300000000000002</v>
      </c>
      <c r="J837" s="15">
        <f t="shared" si="449"/>
        <v>465.71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x14ac:dyDescent="0.25">
      <c r="A838" s="6" t="s">
        <v>461</v>
      </c>
      <c r="B838" s="94" t="s">
        <v>462</v>
      </c>
      <c r="C838" s="95"/>
      <c r="D838" s="95"/>
      <c r="E838" s="95"/>
      <c r="F838" s="95"/>
      <c r="G838" s="95"/>
      <c r="H838" s="95"/>
      <c r="I838" s="95"/>
      <c r="J838" s="96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x14ac:dyDescent="0.25">
      <c r="A839" s="6" t="s">
        <v>463</v>
      </c>
      <c r="B839" s="94" t="s">
        <v>464</v>
      </c>
      <c r="C839" s="95"/>
      <c r="D839" s="95"/>
      <c r="E839" s="95"/>
      <c r="F839" s="95"/>
      <c r="G839" s="95"/>
      <c r="H839" s="95"/>
      <c r="I839" s="95"/>
      <c r="J839" s="96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63.75" x14ac:dyDescent="0.25">
      <c r="A840" s="8" t="s">
        <v>465</v>
      </c>
      <c r="B840" s="8" t="s">
        <v>466</v>
      </c>
      <c r="C840" s="9" t="s">
        <v>32</v>
      </c>
      <c r="D840" s="10">
        <v>234.11</v>
      </c>
      <c r="E840" s="14">
        <v>3.05</v>
      </c>
      <c r="F840" s="14"/>
      <c r="G840" s="14">
        <f t="shared" ref="G840:G841" si="450">TRUNC(E840*0.2693,2)</f>
        <v>0.82</v>
      </c>
      <c r="H840" s="14"/>
      <c r="I840" s="14">
        <f t="shared" ref="I840:I841" si="451">H840+G840+E840</f>
        <v>3.8699999999999997</v>
      </c>
      <c r="J840" s="15">
        <f t="shared" ref="J840:J841" si="452">TRUNC(I840*D840,2)</f>
        <v>906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63.75" x14ac:dyDescent="0.25">
      <c r="A841" s="8" t="s">
        <v>467</v>
      </c>
      <c r="B841" s="8" t="s">
        <v>468</v>
      </c>
      <c r="C841" s="9" t="s">
        <v>32</v>
      </c>
      <c r="D841" s="10">
        <v>160.35</v>
      </c>
      <c r="E841" s="14">
        <v>6.59</v>
      </c>
      <c r="F841" s="14">
        <v>1056.7</v>
      </c>
      <c r="G841" s="14">
        <f t="shared" si="450"/>
        <v>1.77</v>
      </c>
      <c r="H841" s="14"/>
      <c r="I841" s="14">
        <f t="shared" si="451"/>
        <v>8.36</v>
      </c>
      <c r="J841" s="15">
        <f t="shared" si="452"/>
        <v>1340.52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x14ac:dyDescent="0.25">
      <c r="A842" s="6" t="s">
        <v>469</v>
      </c>
      <c r="B842" s="94" t="s">
        <v>470</v>
      </c>
      <c r="C842" s="95"/>
      <c r="D842" s="95"/>
      <c r="E842" s="95"/>
      <c r="F842" s="95"/>
      <c r="G842" s="95"/>
      <c r="H842" s="95"/>
      <c r="I842" s="95"/>
      <c r="J842" s="96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76.5" x14ac:dyDescent="0.25">
      <c r="A843" s="8" t="s">
        <v>473</v>
      </c>
      <c r="B843" s="8" t="s">
        <v>474</v>
      </c>
      <c r="C843" s="9" t="s">
        <v>32</v>
      </c>
      <c r="D843" s="10">
        <v>160.35</v>
      </c>
      <c r="E843" s="14">
        <v>42.09</v>
      </c>
      <c r="F843" s="14">
        <v>6749.13</v>
      </c>
      <c r="G843" s="14">
        <f t="shared" ref="G843:G844" si="453">TRUNC(E843*0.2693,2)</f>
        <v>11.33</v>
      </c>
      <c r="H843" s="14"/>
      <c r="I843" s="14">
        <f t="shared" ref="I843:I844" si="454">H843+G843+E843</f>
        <v>53.42</v>
      </c>
      <c r="J843" s="15">
        <f t="shared" ref="J843:J844" si="455">TRUNC(I843*D843,2)</f>
        <v>8565.89</v>
      </c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02" x14ac:dyDescent="0.25">
      <c r="A844" s="8" t="s">
        <v>475</v>
      </c>
      <c r="B844" s="8" t="s">
        <v>476</v>
      </c>
      <c r="C844" s="9" t="s">
        <v>32</v>
      </c>
      <c r="D844" s="10">
        <v>234.11</v>
      </c>
      <c r="E844" s="14">
        <v>27.54</v>
      </c>
      <c r="F844" s="14"/>
      <c r="G844" s="14">
        <f t="shared" si="453"/>
        <v>7.41</v>
      </c>
      <c r="H844" s="14"/>
      <c r="I844" s="14">
        <f t="shared" si="454"/>
        <v>34.950000000000003</v>
      </c>
      <c r="J844" s="15">
        <f t="shared" si="455"/>
        <v>8182.14</v>
      </c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x14ac:dyDescent="0.25">
      <c r="A845" s="6" t="s">
        <v>493</v>
      </c>
      <c r="B845" s="94" t="s">
        <v>494</v>
      </c>
      <c r="C845" s="95"/>
      <c r="D845" s="95"/>
      <c r="E845" s="95"/>
      <c r="F845" s="95"/>
      <c r="G845" s="95"/>
      <c r="H845" s="95"/>
      <c r="I845" s="95"/>
      <c r="J845" s="96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x14ac:dyDescent="0.25">
      <c r="A846" s="6" t="s">
        <v>495</v>
      </c>
      <c r="B846" s="94" t="s">
        <v>496</v>
      </c>
      <c r="C846" s="95"/>
      <c r="D846" s="95"/>
      <c r="E846" s="95"/>
      <c r="F846" s="95"/>
      <c r="G846" s="95"/>
      <c r="H846" s="95"/>
      <c r="I846" s="95"/>
      <c r="J846" s="96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25.5" x14ac:dyDescent="0.25">
      <c r="A847" s="8" t="s">
        <v>499</v>
      </c>
      <c r="B847" s="8" t="s">
        <v>500</v>
      </c>
      <c r="C847" s="9" t="s">
        <v>32</v>
      </c>
      <c r="D847" s="10">
        <v>394.46</v>
      </c>
      <c r="E847" s="14">
        <v>2.31</v>
      </c>
      <c r="F847" s="14">
        <v>911.2</v>
      </c>
      <c r="G847" s="14">
        <f t="shared" ref="G847:G848" si="456">TRUNC(E847*0.2693,2)</f>
        <v>0.62</v>
      </c>
      <c r="H847" s="14"/>
      <c r="I847" s="14">
        <f t="shared" ref="I847:I848" si="457">H847+G847+E847</f>
        <v>2.93</v>
      </c>
      <c r="J847" s="15">
        <f t="shared" ref="J847:J848" si="458">TRUNC(I847*D847,2)</f>
        <v>1155.76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38.25" x14ac:dyDescent="0.25">
      <c r="A848" s="8" t="s">
        <v>505</v>
      </c>
      <c r="B848" s="8" t="s">
        <v>506</v>
      </c>
      <c r="C848" s="9" t="s">
        <v>32</v>
      </c>
      <c r="D848" s="10">
        <v>394.46</v>
      </c>
      <c r="E848" s="14">
        <v>12.15</v>
      </c>
      <c r="F848" s="14">
        <v>4792.68</v>
      </c>
      <c r="G848" s="14">
        <f t="shared" si="456"/>
        <v>3.27</v>
      </c>
      <c r="H848" s="14"/>
      <c r="I848" s="14">
        <f t="shared" si="457"/>
        <v>15.42</v>
      </c>
      <c r="J848" s="15">
        <f t="shared" si="458"/>
        <v>6082.57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x14ac:dyDescent="0.25">
      <c r="A849" s="6" t="s">
        <v>521</v>
      </c>
      <c r="B849" s="94" t="s">
        <v>522</v>
      </c>
      <c r="C849" s="95"/>
      <c r="D849" s="95"/>
      <c r="E849" s="95"/>
      <c r="F849" s="95"/>
      <c r="G849" s="95"/>
      <c r="H849" s="95"/>
      <c r="I849" s="95"/>
      <c r="J849" s="96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38.25" x14ac:dyDescent="0.25">
      <c r="A850" s="8" t="s">
        <v>525</v>
      </c>
      <c r="B850" s="8" t="s">
        <v>526</v>
      </c>
      <c r="C850" s="9" t="s">
        <v>32</v>
      </c>
      <c r="D850" s="10">
        <v>394.46</v>
      </c>
      <c r="E850" s="14">
        <v>11.85</v>
      </c>
      <c r="F850" s="14">
        <v>4674.3500000000004</v>
      </c>
      <c r="G850" s="14">
        <f t="shared" ref="G850" si="459">TRUNC(E850*0.2693,2)</f>
        <v>3.19</v>
      </c>
      <c r="H850" s="14"/>
      <c r="I850" s="14">
        <f t="shared" ref="I850" si="460">H850+G850+E850</f>
        <v>15.04</v>
      </c>
      <c r="J850" s="15">
        <f t="shared" ref="J850" si="461">TRUNC(I850*D850,2)</f>
        <v>5932.67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x14ac:dyDescent="0.25">
      <c r="A851" s="6" t="s">
        <v>527</v>
      </c>
      <c r="B851" s="94" t="s">
        <v>528</v>
      </c>
      <c r="C851" s="95"/>
      <c r="D851" s="95"/>
      <c r="E851" s="95"/>
      <c r="F851" s="95"/>
      <c r="G851" s="95"/>
      <c r="H851" s="95"/>
      <c r="I851" s="95"/>
      <c r="J851" s="96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38.25" x14ac:dyDescent="0.25">
      <c r="A852" s="8" t="s">
        <v>499</v>
      </c>
      <c r="B852" s="8" t="s">
        <v>1628</v>
      </c>
      <c r="C852" s="9" t="s">
        <v>32</v>
      </c>
      <c r="D852" s="10">
        <v>624.6</v>
      </c>
      <c r="E852" s="14">
        <v>2.31</v>
      </c>
      <c r="F852" s="14">
        <v>1442.82</v>
      </c>
      <c r="G852" s="14">
        <f t="shared" ref="G852:G853" si="462">TRUNC(E852*0.2693,2)</f>
        <v>0.62</v>
      </c>
      <c r="H852" s="14"/>
      <c r="I852" s="14">
        <f t="shared" ref="I852:I853" si="463">H852+G852+E852</f>
        <v>2.93</v>
      </c>
      <c r="J852" s="15">
        <f t="shared" ref="J852:J853" si="464">TRUNC(I852*D852,2)</f>
        <v>1830.07</v>
      </c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38.25" x14ac:dyDescent="0.25">
      <c r="A853" s="8" t="s">
        <v>529</v>
      </c>
      <c r="B853" s="8" t="s">
        <v>1618</v>
      </c>
      <c r="C853" s="9" t="s">
        <v>32</v>
      </c>
      <c r="D853" s="10">
        <v>624.6</v>
      </c>
      <c r="E853" s="14">
        <v>6.73</v>
      </c>
      <c r="F853" s="14">
        <v>4203.55</v>
      </c>
      <c r="G853" s="14">
        <f t="shared" si="462"/>
        <v>1.81</v>
      </c>
      <c r="H853" s="14"/>
      <c r="I853" s="14">
        <f t="shared" si="463"/>
        <v>8.5400000000000009</v>
      </c>
      <c r="J853" s="15">
        <f t="shared" si="464"/>
        <v>5334.08</v>
      </c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x14ac:dyDescent="0.25">
      <c r="A854" s="6" t="s">
        <v>531</v>
      </c>
      <c r="B854" s="94" t="s">
        <v>532</v>
      </c>
      <c r="C854" s="95"/>
      <c r="D854" s="95"/>
      <c r="E854" s="95"/>
      <c r="F854" s="95"/>
      <c r="G854" s="95"/>
      <c r="H854" s="95"/>
      <c r="I854" s="95"/>
      <c r="J854" s="96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x14ac:dyDescent="0.25">
      <c r="A855" s="6" t="s">
        <v>537</v>
      </c>
      <c r="B855" s="94" t="s">
        <v>538</v>
      </c>
      <c r="C855" s="95"/>
      <c r="D855" s="95"/>
      <c r="E855" s="95"/>
      <c r="F855" s="95"/>
      <c r="G855" s="95"/>
      <c r="H855" s="95"/>
      <c r="I855" s="95"/>
      <c r="J855" s="96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63.75" x14ac:dyDescent="0.25">
      <c r="A856" s="8" t="s">
        <v>449</v>
      </c>
      <c r="B856" s="8" t="s">
        <v>450</v>
      </c>
      <c r="C856" s="9" t="s">
        <v>32</v>
      </c>
      <c r="D856" s="10">
        <v>74</v>
      </c>
      <c r="E856" s="14">
        <v>34.39</v>
      </c>
      <c r="F856" s="14">
        <v>2544.86</v>
      </c>
      <c r="G856" s="14">
        <f t="shared" ref="G856:G857" si="465">TRUNC(E856*0.2693,2)</f>
        <v>9.26</v>
      </c>
      <c r="H856" s="14"/>
      <c r="I856" s="14">
        <f t="shared" ref="I856:I857" si="466">H856+G856+E856</f>
        <v>43.65</v>
      </c>
      <c r="J856" s="15">
        <f t="shared" ref="J856:J857" si="467">TRUNC(I856*D856,2)</f>
        <v>3230.1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38.25" x14ac:dyDescent="0.25">
      <c r="A857" s="8" t="s">
        <v>539</v>
      </c>
      <c r="B857" s="8" t="s">
        <v>540</v>
      </c>
      <c r="C857" s="9" t="s">
        <v>32</v>
      </c>
      <c r="D857" s="10">
        <v>74</v>
      </c>
      <c r="E857" s="14">
        <v>164.02</v>
      </c>
      <c r="F857" s="14">
        <v>12137.48</v>
      </c>
      <c r="G857" s="14">
        <f t="shared" si="465"/>
        <v>44.17</v>
      </c>
      <c r="H857" s="14"/>
      <c r="I857" s="14">
        <f t="shared" si="466"/>
        <v>208.19</v>
      </c>
      <c r="J857" s="15">
        <f t="shared" si="467"/>
        <v>15406.06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x14ac:dyDescent="0.25">
      <c r="A858" s="6" t="s">
        <v>541</v>
      </c>
      <c r="B858" s="94" t="s">
        <v>542</v>
      </c>
      <c r="C858" s="95"/>
      <c r="D858" s="95"/>
      <c r="E858" s="95"/>
      <c r="F858" s="95"/>
      <c r="G858" s="95"/>
      <c r="H858" s="95"/>
      <c r="I858" s="95"/>
      <c r="J858" s="96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x14ac:dyDescent="0.25">
      <c r="A859" s="6" t="s">
        <v>561</v>
      </c>
      <c r="B859" s="94" t="s">
        <v>562</v>
      </c>
      <c r="C859" s="95"/>
      <c r="D859" s="95"/>
      <c r="E859" s="95"/>
      <c r="F859" s="95"/>
      <c r="G859" s="95"/>
      <c r="H859" s="95"/>
      <c r="I859" s="95"/>
      <c r="J859" s="96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38.25" x14ac:dyDescent="0.25">
      <c r="A860" s="8" t="s">
        <v>563</v>
      </c>
      <c r="B860" s="8" t="s">
        <v>564</v>
      </c>
      <c r="C860" s="9" t="s">
        <v>47</v>
      </c>
      <c r="D860" s="10">
        <v>40</v>
      </c>
      <c r="E860" s="14">
        <v>31.91</v>
      </c>
      <c r="F860" s="14">
        <v>1276.4000000000001</v>
      </c>
      <c r="G860" s="14">
        <f t="shared" ref="G860" si="468">TRUNC(E860*0.2693,2)</f>
        <v>8.59</v>
      </c>
      <c r="H860" s="14"/>
      <c r="I860" s="14">
        <f t="shared" ref="I860" si="469">H860+G860+E860</f>
        <v>40.5</v>
      </c>
      <c r="J860" s="15">
        <f t="shared" ref="J860" si="470">TRUNC(I860*D860,2)</f>
        <v>1620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x14ac:dyDescent="0.25">
      <c r="A861" s="6" t="s">
        <v>1455</v>
      </c>
      <c r="B861" s="94" t="s">
        <v>1456</v>
      </c>
      <c r="C861" s="95"/>
      <c r="D861" s="95"/>
      <c r="E861" s="95"/>
      <c r="F861" s="95"/>
      <c r="G861" s="95"/>
      <c r="H861" s="95"/>
      <c r="I861" s="95"/>
      <c r="J861" s="96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38.25" x14ac:dyDescent="0.25">
      <c r="A862" s="8" t="s">
        <v>1457</v>
      </c>
      <c r="B862" s="8" t="s">
        <v>1458</v>
      </c>
      <c r="C862" s="9" t="s">
        <v>47</v>
      </c>
      <c r="D862" s="10">
        <v>16.399999999999999</v>
      </c>
      <c r="E862" s="14">
        <v>19.37</v>
      </c>
      <c r="F862" s="14">
        <v>317.66000000000003</v>
      </c>
      <c r="G862" s="14">
        <f t="shared" ref="G862" si="471">TRUNC(E862*0.2693,2)</f>
        <v>5.21</v>
      </c>
      <c r="H862" s="14"/>
      <c r="I862" s="14">
        <f t="shared" ref="I862" si="472">H862+G862+E862</f>
        <v>24.580000000000002</v>
      </c>
      <c r="J862" s="15">
        <f t="shared" ref="J862" si="473">TRUNC(I862*D862,2)</f>
        <v>403.11</v>
      </c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x14ac:dyDescent="0.25">
      <c r="A863" s="80" t="s">
        <v>14</v>
      </c>
      <c r="B863" s="81"/>
      <c r="C863" s="81"/>
      <c r="D863" s="81"/>
      <c r="E863" s="81"/>
      <c r="F863" s="81"/>
      <c r="G863" s="81"/>
      <c r="H863" s="81"/>
      <c r="I863" s="82"/>
      <c r="J863" s="15">
        <f>SUM(J804:J862)</f>
        <v>180724.05000000008</v>
      </c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x14ac:dyDescent="0.25">
      <c r="A864" s="6" t="s">
        <v>961</v>
      </c>
      <c r="B864" s="94" t="s">
        <v>962</v>
      </c>
      <c r="C864" s="95"/>
      <c r="D864" s="95"/>
      <c r="E864" s="95"/>
      <c r="F864" s="95"/>
      <c r="G864" s="95"/>
      <c r="H864" s="95"/>
      <c r="I864" s="95"/>
      <c r="J864" s="96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x14ac:dyDescent="0.25">
      <c r="A865" s="6" t="s">
        <v>963</v>
      </c>
      <c r="B865" s="94" t="s">
        <v>964</v>
      </c>
      <c r="C865" s="95"/>
      <c r="D865" s="95"/>
      <c r="E865" s="95"/>
      <c r="F865" s="95"/>
      <c r="G865" s="95"/>
      <c r="H865" s="95"/>
      <c r="I865" s="95"/>
      <c r="J865" s="96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x14ac:dyDescent="0.25">
      <c r="A866" s="6" t="s">
        <v>1459</v>
      </c>
      <c r="B866" s="94" t="s">
        <v>1460</v>
      </c>
      <c r="C866" s="95"/>
      <c r="D866" s="95"/>
      <c r="E866" s="95"/>
      <c r="F866" s="95"/>
      <c r="G866" s="95"/>
      <c r="H866" s="95"/>
      <c r="I866" s="95"/>
      <c r="J866" s="96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x14ac:dyDescent="0.25">
      <c r="A867" s="6" t="s">
        <v>1461</v>
      </c>
      <c r="B867" s="94" t="s">
        <v>1462</v>
      </c>
      <c r="C867" s="95"/>
      <c r="D867" s="95"/>
      <c r="E867" s="95"/>
      <c r="F867" s="95"/>
      <c r="G867" s="95"/>
      <c r="H867" s="95"/>
      <c r="I867" s="95"/>
      <c r="J867" s="96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25.5" x14ac:dyDescent="0.25">
      <c r="A868" s="8" t="s">
        <v>1463</v>
      </c>
      <c r="B868" s="8" t="s">
        <v>1464</v>
      </c>
      <c r="C868" s="9" t="s">
        <v>654</v>
      </c>
      <c r="D868" s="10">
        <v>4</v>
      </c>
      <c r="E868" s="14">
        <v>376.95</v>
      </c>
      <c r="F868" s="14">
        <v>1507.8</v>
      </c>
      <c r="G868" s="14">
        <f t="shared" ref="G868:G870" si="474">TRUNC(E868*0.2693,2)</f>
        <v>101.51</v>
      </c>
      <c r="H868" s="14"/>
      <c r="I868" s="14">
        <f t="shared" ref="I868:I870" si="475">H868+G868+E868</f>
        <v>478.46</v>
      </c>
      <c r="J868" s="15">
        <f t="shared" ref="J868:J870" si="476">TRUNC(I868*D868,2)</f>
        <v>1913.84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25.5" x14ac:dyDescent="0.25">
      <c r="A869" s="8" t="s">
        <v>1465</v>
      </c>
      <c r="B869" s="8" t="s">
        <v>1466</v>
      </c>
      <c r="C869" s="9" t="s">
        <v>654</v>
      </c>
      <c r="D869" s="10">
        <v>4</v>
      </c>
      <c r="E869" s="14">
        <v>336.87</v>
      </c>
      <c r="F869" s="14">
        <v>1347.48</v>
      </c>
      <c r="G869" s="14">
        <f t="shared" si="474"/>
        <v>90.71</v>
      </c>
      <c r="H869" s="14"/>
      <c r="I869" s="14">
        <f t="shared" si="475"/>
        <v>427.58</v>
      </c>
      <c r="J869" s="15">
        <f t="shared" si="476"/>
        <v>1710.32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25.5" x14ac:dyDescent="0.25">
      <c r="A870" s="8" t="s">
        <v>1467</v>
      </c>
      <c r="B870" s="8" t="s">
        <v>1468</v>
      </c>
      <c r="C870" s="9" t="s">
        <v>13</v>
      </c>
      <c r="D870" s="10">
        <v>1</v>
      </c>
      <c r="E870" s="14">
        <v>56</v>
      </c>
      <c r="F870" s="14">
        <v>56</v>
      </c>
      <c r="G870" s="14">
        <f t="shared" si="474"/>
        <v>15.08</v>
      </c>
      <c r="H870" s="14"/>
      <c r="I870" s="14">
        <f t="shared" si="475"/>
        <v>71.08</v>
      </c>
      <c r="J870" s="15">
        <f t="shared" si="476"/>
        <v>71.08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x14ac:dyDescent="0.25">
      <c r="A871" s="6" t="s">
        <v>1469</v>
      </c>
      <c r="B871" s="94" t="s">
        <v>1470</v>
      </c>
      <c r="C871" s="95"/>
      <c r="D871" s="95"/>
      <c r="E871" s="95"/>
      <c r="F871" s="95"/>
      <c r="G871" s="95"/>
      <c r="H871" s="95"/>
      <c r="I871" s="95"/>
      <c r="J871" s="96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25.5" x14ac:dyDescent="0.25">
      <c r="A872" s="8" t="s">
        <v>1471</v>
      </c>
      <c r="B872" s="8" t="s">
        <v>1472</v>
      </c>
      <c r="C872" s="9" t="s">
        <v>47</v>
      </c>
      <c r="D872" s="10">
        <v>70.14</v>
      </c>
      <c r="E872" s="14">
        <v>40.06</v>
      </c>
      <c r="F872" s="14">
        <v>2809.8</v>
      </c>
      <c r="G872" s="14">
        <f t="shared" ref="G872:G875" si="477">TRUNC(E872*0.2693,2)</f>
        <v>10.78</v>
      </c>
      <c r="H872" s="14"/>
      <c r="I872" s="14">
        <f t="shared" ref="I872:I875" si="478">H872+G872+E872</f>
        <v>50.84</v>
      </c>
      <c r="J872" s="15">
        <f t="shared" ref="J872:J875" si="479">TRUNC(I872*D872,2)</f>
        <v>3565.91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25.5" x14ac:dyDescent="0.25">
      <c r="A873" s="8" t="s">
        <v>1473</v>
      </c>
      <c r="B873" s="8" t="s">
        <v>1474</v>
      </c>
      <c r="C873" s="9" t="s">
        <v>233</v>
      </c>
      <c r="D873" s="10">
        <v>11.2</v>
      </c>
      <c r="E873" s="14">
        <v>11.72</v>
      </c>
      <c r="F873" s="14">
        <v>131.26</v>
      </c>
      <c r="G873" s="14">
        <f t="shared" si="477"/>
        <v>3.15</v>
      </c>
      <c r="H873" s="14"/>
      <c r="I873" s="14">
        <f t="shared" si="478"/>
        <v>14.870000000000001</v>
      </c>
      <c r="J873" s="15">
        <f t="shared" si="479"/>
        <v>166.54</v>
      </c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25.5" x14ac:dyDescent="0.25">
      <c r="A874" s="8" t="s">
        <v>1475</v>
      </c>
      <c r="B874" s="8" t="s">
        <v>1476</v>
      </c>
      <c r="C874" s="9" t="s">
        <v>47</v>
      </c>
      <c r="D874" s="10">
        <v>44.92</v>
      </c>
      <c r="E874" s="14">
        <v>9.6</v>
      </c>
      <c r="F874" s="14">
        <v>431.23</v>
      </c>
      <c r="G874" s="14">
        <f t="shared" si="477"/>
        <v>2.58</v>
      </c>
      <c r="H874" s="14"/>
      <c r="I874" s="14">
        <f t="shared" si="478"/>
        <v>12.18</v>
      </c>
      <c r="J874" s="15">
        <f t="shared" si="479"/>
        <v>547.12</v>
      </c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38.25" x14ac:dyDescent="0.25">
      <c r="A875" s="8" t="s">
        <v>1477</v>
      </c>
      <c r="B875" s="8" t="s">
        <v>1478</v>
      </c>
      <c r="C875" s="9" t="s">
        <v>13</v>
      </c>
      <c r="D875" s="10">
        <v>1</v>
      </c>
      <c r="E875" s="14">
        <v>252.36</v>
      </c>
      <c r="F875" s="14">
        <v>252.36</v>
      </c>
      <c r="G875" s="14">
        <f t="shared" si="477"/>
        <v>67.959999999999994</v>
      </c>
      <c r="H875" s="14"/>
      <c r="I875" s="14">
        <f t="shared" si="478"/>
        <v>320.32</v>
      </c>
      <c r="J875" s="15">
        <f t="shared" si="479"/>
        <v>320.32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x14ac:dyDescent="0.25">
      <c r="A876" s="6" t="s">
        <v>1479</v>
      </c>
      <c r="B876" s="94" t="s">
        <v>986</v>
      </c>
      <c r="C876" s="95"/>
      <c r="D876" s="95"/>
      <c r="E876" s="95"/>
      <c r="F876" s="95"/>
      <c r="G876" s="95"/>
      <c r="H876" s="95"/>
      <c r="I876" s="95"/>
      <c r="J876" s="96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38.25" x14ac:dyDescent="0.25">
      <c r="A877" s="8" t="s">
        <v>1480</v>
      </c>
      <c r="B877" s="8" t="s">
        <v>1481</v>
      </c>
      <c r="C877" s="9" t="s">
        <v>47</v>
      </c>
      <c r="D877" s="10">
        <v>9.3000000000000007</v>
      </c>
      <c r="E877" s="14">
        <v>18.989999999999998</v>
      </c>
      <c r="F877" s="14">
        <v>176.6</v>
      </c>
      <c r="G877" s="14">
        <f t="shared" ref="G877:G878" si="480">TRUNC(E877*0.2693,2)</f>
        <v>5.1100000000000003</v>
      </c>
      <c r="H877" s="14"/>
      <c r="I877" s="14">
        <f t="shared" ref="I877:I878" si="481">H877+G877+E877</f>
        <v>24.099999999999998</v>
      </c>
      <c r="J877" s="15">
        <f t="shared" ref="J877:J878" si="482">TRUNC(I877*D877,2)</f>
        <v>224.13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25.5" x14ac:dyDescent="0.25">
      <c r="A878" s="8" t="s">
        <v>1482</v>
      </c>
      <c r="B878" s="8" t="s">
        <v>1483</v>
      </c>
      <c r="C878" s="9" t="s">
        <v>47</v>
      </c>
      <c r="D878" s="10">
        <v>9.3000000000000007</v>
      </c>
      <c r="E878" s="14">
        <v>141.44</v>
      </c>
      <c r="F878" s="14">
        <v>1315.39</v>
      </c>
      <c r="G878" s="14">
        <f t="shared" si="480"/>
        <v>38.08</v>
      </c>
      <c r="H878" s="14"/>
      <c r="I878" s="14">
        <f t="shared" si="481"/>
        <v>179.51999999999998</v>
      </c>
      <c r="J878" s="15">
        <f t="shared" si="482"/>
        <v>1669.53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x14ac:dyDescent="0.25">
      <c r="A879" s="6" t="s">
        <v>1484</v>
      </c>
      <c r="B879" s="94" t="s">
        <v>1485</v>
      </c>
      <c r="C879" s="95"/>
      <c r="D879" s="95"/>
      <c r="E879" s="95"/>
      <c r="F879" s="95"/>
      <c r="G879" s="95"/>
      <c r="H879" s="95"/>
      <c r="I879" s="95"/>
      <c r="J879" s="96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25.5" x14ac:dyDescent="0.25">
      <c r="A880" s="8" t="s">
        <v>1486</v>
      </c>
      <c r="B880" s="8" t="s">
        <v>1487</v>
      </c>
      <c r="C880" s="9" t="s">
        <v>13</v>
      </c>
      <c r="D880" s="10">
        <v>3</v>
      </c>
      <c r="E880" s="14">
        <v>191.89</v>
      </c>
      <c r="F880" s="14">
        <v>575.66999999999996</v>
      </c>
      <c r="G880" s="14">
        <f t="shared" ref="G880" si="483">TRUNC(E880*0.2693,2)</f>
        <v>51.67</v>
      </c>
      <c r="H880" s="14"/>
      <c r="I880" s="14">
        <f t="shared" ref="I880" si="484">H880+G880+E880</f>
        <v>243.56</v>
      </c>
      <c r="J880" s="15">
        <f t="shared" ref="J880" si="485">TRUNC(I880*D880,2)</f>
        <v>730.68</v>
      </c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x14ac:dyDescent="0.25">
      <c r="A881" s="6" t="s">
        <v>1488</v>
      </c>
      <c r="B881" s="94" t="s">
        <v>1489</v>
      </c>
      <c r="C881" s="95"/>
      <c r="D881" s="95"/>
      <c r="E881" s="95"/>
      <c r="F881" s="95"/>
      <c r="G881" s="95"/>
      <c r="H881" s="95"/>
      <c r="I881" s="95"/>
      <c r="J881" s="96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25.5" x14ac:dyDescent="0.25">
      <c r="A882" s="8" t="s">
        <v>1490</v>
      </c>
      <c r="B882" s="8" t="s">
        <v>1491</v>
      </c>
      <c r="C882" s="9" t="s">
        <v>13</v>
      </c>
      <c r="D882" s="10">
        <v>3</v>
      </c>
      <c r="E882" s="14">
        <v>280.33999999999997</v>
      </c>
      <c r="F882" s="14">
        <v>841.02</v>
      </c>
      <c r="G882" s="14">
        <f t="shared" ref="G882:G883" si="486">TRUNC(E882*0.2693,2)</f>
        <v>75.489999999999995</v>
      </c>
      <c r="H882" s="14"/>
      <c r="I882" s="14">
        <f t="shared" ref="I882:I883" si="487">H882+G882+E882</f>
        <v>355.83</v>
      </c>
      <c r="J882" s="15">
        <f t="shared" ref="J882:J883" si="488">TRUNC(I882*D882,2)</f>
        <v>1067.49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38.25" x14ac:dyDescent="0.25">
      <c r="A883" s="8" t="s">
        <v>1492</v>
      </c>
      <c r="B883" s="8" t="s">
        <v>1493</v>
      </c>
      <c r="C883" s="9" t="s">
        <v>13</v>
      </c>
      <c r="D883" s="10">
        <v>3</v>
      </c>
      <c r="E883" s="14">
        <v>2213.5700000000002</v>
      </c>
      <c r="F883" s="14">
        <v>6640.71</v>
      </c>
      <c r="G883" s="14">
        <f t="shared" si="486"/>
        <v>596.11</v>
      </c>
      <c r="H883" s="14"/>
      <c r="I883" s="14">
        <f t="shared" si="487"/>
        <v>2809.6800000000003</v>
      </c>
      <c r="J883" s="15">
        <f t="shared" si="488"/>
        <v>8429.0400000000009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x14ac:dyDescent="0.25">
      <c r="A884" s="6" t="s">
        <v>1494</v>
      </c>
      <c r="B884" s="94" t="s">
        <v>1495</v>
      </c>
      <c r="C884" s="95"/>
      <c r="D884" s="95"/>
      <c r="E884" s="95"/>
      <c r="F884" s="95"/>
      <c r="G884" s="95"/>
      <c r="H884" s="95"/>
      <c r="I884" s="95"/>
      <c r="J884" s="96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25.5" x14ac:dyDescent="0.25">
      <c r="A885" s="8" t="s">
        <v>1496</v>
      </c>
      <c r="B885" s="8" t="s">
        <v>1497</v>
      </c>
      <c r="C885" s="9" t="s">
        <v>13</v>
      </c>
      <c r="D885" s="10">
        <v>3</v>
      </c>
      <c r="E885" s="14">
        <v>290.55</v>
      </c>
      <c r="F885" s="14">
        <v>871.65</v>
      </c>
      <c r="G885" s="14">
        <f t="shared" ref="G885:G886" si="489">TRUNC(E885*0.2693,2)</f>
        <v>78.239999999999995</v>
      </c>
      <c r="H885" s="14"/>
      <c r="I885" s="14">
        <f t="shared" ref="I885:I886" si="490">H885+G885+E885</f>
        <v>368.79</v>
      </c>
      <c r="J885" s="15">
        <f t="shared" ref="J885:J886" si="491">TRUNC(I885*D885,2)</f>
        <v>1106.3699999999999</v>
      </c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25.5" x14ac:dyDescent="0.25">
      <c r="A886" s="8" t="s">
        <v>1498</v>
      </c>
      <c r="B886" s="8" t="s">
        <v>1499</v>
      </c>
      <c r="C886" s="9" t="s">
        <v>13</v>
      </c>
      <c r="D886" s="10">
        <v>3</v>
      </c>
      <c r="E886" s="14">
        <v>14.87</v>
      </c>
      <c r="F886" s="14">
        <v>44.61</v>
      </c>
      <c r="G886" s="14">
        <f t="shared" si="489"/>
        <v>4</v>
      </c>
      <c r="H886" s="14"/>
      <c r="I886" s="14">
        <f t="shared" si="490"/>
        <v>18.869999999999997</v>
      </c>
      <c r="J886" s="15">
        <f t="shared" si="491"/>
        <v>56.61</v>
      </c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x14ac:dyDescent="0.25">
      <c r="A887" s="6" t="s">
        <v>1500</v>
      </c>
      <c r="B887" s="94" t="s">
        <v>1501</v>
      </c>
      <c r="C887" s="95"/>
      <c r="D887" s="95"/>
      <c r="E887" s="95"/>
      <c r="F887" s="95"/>
      <c r="G887" s="95"/>
      <c r="H887" s="95"/>
      <c r="I887" s="95"/>
      <c r="J887" s="96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76.5" x14ac:dyDescent="0.25">
      <c r="A888" s="8" t="s">
        <v>1502</v>
      </c>
      <c r="B888" s="8" t="s">
        <v>1503</v>
      </c>
      <c r="C888" s="9" t="s">
        <v>13</v>
      </c>
      <c r="D888" s="10">
        <v>1</v>
      </c>
      <c r="E888" s="14">
        <v>28838.400000000001</v>
      </c>
      <c r="F888" s="14">
        <v>28838.400000000001</v>
      </c>
      <c r="G888" s="14"/>
      <c r="H888" s="14">
        <f>TRUNC(E888*0.2093,2)</f>
        <v>6035.87</v>
      </c>
      <c r="I888" s="14">
        <f t="shared" ref="I888:I889" si="492">H888+G888+E888</f>
        <v>34874.270000000004</v>
      </c>
      <c r="J888" s="15">
        <f t="shared" ref="J888:J889" si="493">TRUNC(I888*D888,2)</f>
        <v>34874.269999999997</v>
      </c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76.5" x14ac:dyDescent="0.25">
      <c r="A889" s="8" t="s">
        <v>1504</v>
      </c>
      <c r="B889" s="8" t="s">
        <v>1505</v>
      </c>
      <c r="C889" s="9" t="s">
        <v>13</v>
      </c>
      <c r="D889" s="10">
        <v>1</v>
      </c>
      <c r="E889" s="14">
        <v>63.47</v>
      </c>
      <c r="F889" s="14">
        <v>63.47</v>
      </c>
      <c r="G889" s="14">
        <f t="shared" ref="G889" si="494">TRUNC(E889*0.2693,2)</f>
        <v>17.09</v>
      </c>
      <c r="H889" s="14"/>
      <c r="I889" s="14">
        <f t="shared" si="492"/>
        <v>80.56</v>
      </c>
      <c r="J889" s="15">
        <f t="shared" si="493"/>
        <v>80.56</v>
      </c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x14ac:dyDescent="0.25">
      <c r="A890" s="6" t="s">
        <v>1506</v>
      </c>
      <c r="B890" s="94" t="s">
        <v>1507</v>
      </c>
      <c r="C890" s="95"/>
      <c r="D890" s="95"/>
      <c r="E890" s="95"/>
      <c r="F890" s="95"/>
      <c r="G890" s="95"/>
      <c r="H890" s="95"/>
      <c r="I890" s="95"/>
      <c r="J890" s="96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25.5" x14ac:dyDescent="0.25">
      <c r="A891" s="8" t="s">
        <v>1508</v>
      </c>
      <c r="B891" s="8" t="s">
        <v>1509</v>
      </c>
      <c r="C891" s="9" t="s">
        <v>13</v>
      </c>
      <c r="D891" s="10">
        <v>1</v>
      </c>
      <c r="E891" s="14">
        <v>1188.7</v>
      </c>
      <c r="F891" s="14">
        <v>1188.7</v>
      </c>
      <c r="G891" s="14">
        <f t="shared" ref="G891" si="495">TRUNC(E891*0.2693,2)</f>
        <v>320.11</v>
      </c>
      <c r="H891" s="14"/>
      <c r="I891" s="14">
        <f t="shared" ref="I891:I892" si="496">H891+G891+E891</f>
        <v>1508.81</v>
      </c>
      <c r="J891" s="15">
        <f t="shared" ref="J891:J892" si="497">TRUNC(I891*D891,2)</f>
        <v>1508.81</v>
      </c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25.5" x14ac:dyDescent="0.25">
      <c r="A892" s="8" t="s">
        <v>1510</v>
      </c>
      <c r="B892" s="8" t="s">
        <v>1511</v>
      </c>
      <c r="C892" s="9" t="s">
        <v>13</v>
      </c>
      <c r="D892" s="10">
        <v>1</v>
      </c>
      <c r="E892" s="14">
        <v>72657.02</v>
      </c>
      <c r="F892" s="14">
        <v>72657.02</v>
      </c>
      <c r="G892" s="14"/>
      <c r="H892" s="14">
        <f>TRUNC(E892*0.2093,2)</f>
        <v>15207.11</v>
      </c>
      <c r="I892" s="14">
        <f t="shared" si="496"/>
        <v>87864.13</v>
      </c>
      <c r="J892" s="15">
        <f t="shared" si="497"/>
        <v>87864.13</v>
      </c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x14ac:dyDescent="0.25">
      <c r="A893" s="6" t="s">
        <v>1512</v>
      </c>
      <c r="B893" s="94" t="s">
        <v>1513</v>
      </c>
      <c r="C893" s="95"/>
      <c r="D893" s="95"/>
      <c r="E893" s="95"/>
      <c r="F893" s="95"/>
      <c r="G893" s="95"/>
      <c r="H893" s="95"/>
      <c r="I893" s="95"/>
      <c r="J893" s="96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51" x14ac:dyDescent="0.25">
      <c r="A894" s="8" t="s">
        <v>1514</v>
      </c>
      <c r="B894" s="8" t="s">
        <v>1515</v>
      </c>
      <c r="C894" s="9" t="s">
        <v>13</v>
      </c>
      <c r="D894" s="10">
        <v>18</v>
      </c>
      <c r="E894" s="14">
        <v>550.78</v>
      </c>
      <c r="F894" s="14">
        <v>9914.0400000000009</v>
      </c>
      <c r="G894" s="14">
        <f t="shared" ref="G894:G898" si="498">TRUNC(E894*0.2693,2)</f>
        <v>148.32</v>
      </c>
      <c r="H894" s="14"/>
      <c r="I894" s="14">
        <f t="shared" ref="I894:I898" si="499">H894+G894+E894</f>
        <v>699.09999999999991</v>
      </c>
      <c r="J894" s="15">
        <f t="shared" ref="J894:J898" si="500">TRUNC(I894*D894,2)</f>
        <v>12583.8</v>
      </c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25.5" x14ac:dyDescent="0.25">
      <c r="A895" s="8" t="s">
        <v>1516</v>
      </c>
      <c r="B895" s="8" t="s">
        <v>1517</v>
      </c>
      <c r="C895" s="9" t="s">
        <v>32</v>
      </c>
      <c r="D895" s="10">
        <v>4</v>
      </c>
      <c r="E895" s="14">
        <v>568.42999999999995</v>
      </c>
      <c r="F895" s="14">
        <v>2273.7199999999998</v>
      </c>
      <c r="G895" s="14">
        <f t="shared" si="498"/>
        <v>153.07</v>
      </c>
      <c r="H895" s="14"/>
      <c r="I895" s="14">
        <f t="shared" si="499"/>
        <v>721.5</v>
      </c>
      <c r="J895" s="15">
        <f t="shared" si="500"/>
        <v>2886</v>
      </c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25.5" x14ac:dyDescent="0.25">
      <c r="A896" s="8" t="s">
        <v>1518</v>
      </c>
      <c r="B896" s="8" t="s">
        <v>1519</v>
      </c>
      <c r="C896" s="9" t="s">
        <v>13</v>
      </c>
      <c r="D896" s="10">
        <v>4</v>
      </c>
      <c r="E896" s="14">
        <v>33.46</v>
      </c>
      <c r="F896" s="14">
        <v>133.84</v>
      </c>
      <c r="G896" s="14">
        <f t="shared" si="498"/>
        <v>9.01</v>
      </c>
      <c r="H896" s="14"/>
      <c r="I896" s="14">
        <f t="shared" si="499"/>
        <v>42.47</v>
      </c>
      <c r="J896" s="15">
        <f t="shared" si="500"/>
        <v>169.88</v>
      </c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51" x14ac:dyDescent="0.25">
      <c r="A897" s="8" t="s">
        <v>1520</v>
      </c>
      <c r="B897" s="8" t="s">
        <v>1521</v>
      </c>
      <c r="C897" s="9" t="s">
        <v>13</v>
      </c>
      <c r="D897" s="10">
        <v>6</v>
      </c>
      <c r="E897" s="14">
        <v>156.35</v>
      </c>
      <c r="F897" s="14">
        <v>938.1</v>
      </c>
      <c r="G897" s="14">
        <f t="shared" si="498"/>
        <v>42.1</v>
      </c>
      <c r="H897" s="14"/>
      <c r="I897" s="14">
        <f t="shared" si="499"/>
        <v>198.45</v>
      </c>
      <c r="J897" s="15">
        <f t="shared" si="500"/>
        <v>1190.7</v>
      </c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25.5" x14ac:dyDescent="0.25">
      <c r="A898" s="8" t="s">
        <v>1522</v>
      </c>
      <c r="B898" s="8" t="s">
        <v>1523</v>
      </c>
      <c r="C898" s="9" t="s">
        <v>233</v>
      </c>
      <c r="D898" s="10">
        <v>23.64</v>
      </c>
      <c r="E898" s="14">
        <v>78.7</v>
      </c>
      <c r="F898" s="14">
        <v>1860.46</v>
      </c>
      <c r="G898" s="14">
        <f t="shared" si="498"/>
        <v>21.19</v>
      </c>
      <c r="H898" s="14"/>
      <c r="I898" s="14">
        <f t="shared" si="499"/>
        <v>99.89</v>
      </c>
      <c r="J898" s="15">
        <f t="shared" si="500"/>
        <v>2361.39</v>
      </c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x14ac:dyDescent="0.25">
      <c r="A899" s="6" t="s">
        <v>1524</v>
      </c>
      <c r="B899" s="94" t="s">
        <v>1032</v>
      </c>
      <c r="C899" s="95"/>
      <c r="D899" s="95"/>
      <c r="E899" s="95"/>
      <c r="F899" s="95"/>
      <c r="G899" s="95"/>
      <c r="H899" s="95"/>
      <c r="I899" s="95"/>
      <c r="J899" s="96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63.75" x14ac:dyDescent="0.25">
      <c r="A900" s="8" t="s">
        <v>1059</v>
      </c>
      <c r="B900" s="8" t="s">
        <v>1060</v>
      </c>
      <c r="C900" s="9" t="s">
        <v>13</v>
      </c>
      <c r="D900" s="10">
        <v>1</v>
      </c>
      <c r="E900" s="14">
        <v>546.36</v>
      </c>
      <c r="F900" s="14">
        <v>546.36</v>
      </c>
      <c r="G900" s="14">
        <f t="shared" ref="G900" si="501">TRUNC(E900*0.2693,2)</f>
        <v>147.13</v>
      </c>
      <c r="H900" s="14"/>
      <c r="I900" s="14">
        <f t="shared" ref="I900" si="502">H900+G900+E900</f>
        <v>693.49</v>
      </c>
      <c r="J900" s="15">
        <f t="shared" ref="J900" si="503">TRUNC(I900*D900,2)</f>
        <v>693.49</v>
      </c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x14ac:dyDescent="0.25">
      <c r="A901" s="6" t="s">
        <v>1525</v>
      </c>
      <c r="B901" s="94" t="s">
        <v>925</v>
      </c>
      <c r="C901" s="95"/>
      <c r="D901" s="95"/>
      <c r="E901" s="95"/>
      <c r="F901" s="95"/>
      <c r="G901" s="95"/>
      <c r="H901" s="95"/>
      <c r="I901" s="95"/>
      <c r="J901" s="96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38.25" x14ac:dyDescent="0.25">
      <c r="A902" s="8" t="s">
        <v>1526</v>
      </c>
      <c r="B902" s="8" t="s">
        <v>1527</v>
      </c>
      <c r="C902" s="9" t="s">
        <v>13</v>
      </c>
      <c r="D902" s="10">
        <v>14.14</v>
      </c>
      <c r="E902" s="14">
        <v>174.48</v>
      </c>
      <c r="F902" s="14">
        <v>2467.14</v>
      </c>
      <c r="G902" s="14">
        <f t="shared" ref="G902:G903" si="504">TRUNC(E902*0.2693,2)</f>
        <v>46.98</v>
      </c>
      <c r="H902" s="14"/>
      <c r="I902" s="14">
        <f t="shared" ref="I902:I903" si="505">H902+G902+E902</f>
        <v>221.45999999999998</v>
      </c>
      <c r="J902" s="15">
        <f t="shared" ref="J902:J903" si="506">TRUNC(I902*D902,2)</f>
        <v>3131.44</v>
      </c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51" x14ac:dyDescent="0.25">
      <c r="A903" s="8" t="s">
        <v>1528</v>
      </c>
      <c r="B903" s="8" t="s">
        <v>1529</v>
      </c>
      <c r="C903" s="9" t="s">
        <v>13</v>
      </c>
      <c r="D903" s="10">
        <v>3</v>
      </c>
      <c r="E903" s="14">
        <v>35.85</v>
      </c>
      <c r="F903" s="14">
        <v>107.55</v>
      </c>
      <c r="G903" s="14">
        <f t="shared" si="504"/>
        <v>9.65</v>
      </c>
      <c r="H903" s="14"/>
      <c r="I903" s="14">
        <f t="shared" si="505"/>
        <v>45.5</v>
      </c>
      <c r="J903" s="15">
        <f t="shared" si="506"/>
        <v>136.5</v>
      </c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x14ac:dyDescent="0.25">
      <c r="A904" s="6" t="s">
        <v>1530</v>
      </c>
      <c r="B904" s="94" t="s">
        <v>1531</v>
      </c>
      <c r="C904" s="95"/>
      <c r="D904" s="95"/>
      <c r="E904" s="95"/>
      <c r="F904" s="95"/>
      <c r="G904" s="95"/>
      <c r="H904" s="95"/>
      <c r="I904" s="95"/>
      <c r="J904" s="96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25.5" x14ac:dyDescent="0.25">
      <c r="A905" s="8" t="s">
        <v>1532</v>
      </c>
      <c r="B905" s="8" t="s">
        <v>1533</v>
      </c>
      <c r="C905" s="9" t="s">
        <v>13</v>
      </c>
      <c r="D905" s="10">
        <v>6</v>
      </c>
      <c r="E905" s="14">
        <v>26.4</v>
      </c>
      <c r="F905" s="14">
        <v>158.4</v>
      </c>
      <c r="G905" s="14">
        <f t="shared" ref="G905" si="507">TRUNC(E905*0.2693,2)</f>
        <v>7.1</v>
      </c>
      <c r="H905" s="14"/>
      <c r="I905" s="14">
        <f t="shared" ref="I905" si="508">H905+G905+E905</f>
        <v>33.5</v>
      </c>
      <c r="J905" s="15">
        <f t="shared" ref="J905" si="509">TRUNC(I905*D905,2)</f>
        <v>201</v>
      </c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x14ac:dyDescent="0.25">
      <c r="A906" s="6" t="s">
        <v>1534</v>
      </c>
      <c r="B906" s="94" t="s">
        <v>1535</v>
      </c>
      <c r="C906" s="95"/>
      <c r="D906" s="95"/>
      <c r="E906" s="95"/>
      <c r="F906" s="95"/>
      <c r="G906" s="95"/>
      <c r="H906" s="95"/>
      <c r="I906" s="95"/>
      <c r="J906" s="96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38.25" x14ac:dyDescent="0.25">
      <c r="A907" s="8" t="s">
        <v>1182</v>
      </c>
      <c r="B907" s="8" t="s">
        <v>1183</v>
      </c>
      <c r="C907" s="9" t="s">
        <v>13</v>
      </c>
      <c r="D907" s="10">
        <v>3</v>
      </c>
      <c r="E907" s="14">
        <v>59.02</v>
      </c>
      <c r="F907" s="14"/>
      <c r="G907" s="14">
        <f t="shared" ref="G907" si="510">TRUNC(E907*0.2693,2)</f>
        <v>15.89</v>
      </c>
      <c r="H907" s="14"/>
      <c r="I907" s="14">
        <f t="shared" ref="I907" si="511">H907+G907+E907</f>
        <v>74.91</v>
      </c>
      <c r="J907" s="15">
        <f t="shared" ref="J907" si="512">TRUNC(I907*D907,2)</f>
        <v>224.73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x14ac:dyDescent="0.25">
      <c r="A908" s="6" t="s">
        <v>1536</v>
      </c>
      <c r="B908" s="94" t="s">
        <v>1537</v>
      </c>
      <c r="C908" s="95"/>
      <c r="D908" s="95"/>
      <c r="E908" s="95"/>
      <c r="F908" s="95"/>
      <c r="G908" s="95"/>
      <c r="H908" s="95"/>
      <c r="I908" s="95"/>
      <c r="J908" s="96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38.25" x14ac:dyDescent="0.25">
      <c r="A909" s="8" t="s">
        <v>1538</v>
      </c>
      <c r="B909" s="8" t="s">
        <v>1539</v>
      </c>
      <c r="C909" s="9" t="s">
        <v>47</v>
      </c>
      <c r="D909" s="10">
        <v>12.8</v>
      </c>
      <c r="E909" s="14">
        <v>29.1</v>
      </c>
      <c r="F909" s="14">
        <v>372.48</v>
      </c>
      <c r="G909" s="14">
        <f t="shared" ref="G909:G911" si="513">TRUNC(E909*0.2693,2)</f>
        <v>7.83</v>
      </c>
      <c r="H909" s="14"/>
      <c r="I909" s="14">
        <f t="shared" ref="I909:I911" si="514">H909+G909+E909</f>
        <v>36.93</v>
      </c>
      <c r="J909" s="15">
        <f t="shared" ref="J909:J911" si="515">TRUNC(I909*D909,2)</f>
        <v>472.7</v>
      </c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51" x14ac:dyDescent="0.25">
      <c r="A910" s="8" t="s">
        <v>1192</v>
      </c>
      <c r="B910" s="8" t="s">
        <v>1193</v>
      </c>
      <c r="C910" s="9" t="s">
        <v>47</v>
      </c>
      <c r="D910" s="10">
        <v>6.6</v>
      </c>
      <c r="E910" s="14">
        <v>30.27</v>
      </c>
      <c r="F910" s="14">
        <v>199.78</v>
      </c>
      <c r="G910" s="14">
        <f t="shared" si="513"/>
        <v>8.15</v>
      </c>
      <c r="H910" s="14"/>
      <c r="I910" s="14">
        <f t="shared" si="514"/>
        <v>38.42</v>
      </c>
      <c r="J910" s="15">
        <f t="shared" si="515"/>
        <v>253.57</v>
      </c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25.5" x14ac:dyDescent="0.25">
      <c r="A911" s="8" t="s">
        <v>1540</v>
      </c>
      <c r="B911" s="8" t="s">
        <v>1541</v>
      </c>
      <c r="C911" s="9" t="s">
        <v>13</v>
      </c>
      <c r="D911" s="10">
        <v>3</v>
      </c>
      <c r="E911" s="14">
        <v>1.5</v>
      </c>
      <c r="F911" s="14">
        <v>4.5</v>
      </c>
      <c r="G911" s="14">
        <f t="shared" si="513"/>
        <v>0.4</v>
      </c>
      <c r="H911" s="14"/>
      <c r="I911" s="14">
        <f t="shared" si="514"/>
        <v>1.9</v>
      </c>
      <c r="J911" s="15">
        <f t="shared" si="515"/>
        <v>5.7</v>
      </c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x14ac:dyDescent="0.25">
      <c r="A912" s="6" t="s">
        <v>1542</v>
      </c>
      <c r="B912" s="94" t="s">
        <v>1543</v>
      </c>
      <c r="C912" s="95"/>
      <c r="D912" s="95"/>
      <c r="E912" s="95"/>
      <c r="F912" s="95"/>
      <c r="G912" s="95"/>
      <c r="H912" s="95"/>
      <c r="I912" s="95"/>
      <c r="J912" s="96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76.5" x14ac:dyDescent="0.25">
      <c r="A913" s="8" t="s">
        <v>1544</v>
      </c>
      <c r="B913" s="8" t="s">
        <v>1545</v>
      </c>
      <c r="C913" s="9" t="s">
        <v>13</v>
      </c>
      <c r="D913" s="10">
        <v>1</v>
      </c>
      <c r="E913" s="14">
        <v>666.81</v>
      </c>
      <c r="F913" s="14">
        <v>666.81</v>
      </c>
      <c r="G913" s="14">
        <f t="shared" ref="G913:G925" si="516">TRUNC(E913*0.2693,2)</f>
        <v>179.57</v>
      </c>
      <c r="H913" s="14"/>
      <c r="I913" s="14">
        <f t="shared" ref="I913:I925" si="517">H913+G913+E913</f>
        <v>846.37999999999988</v>
      </c>
      <c r="J913" s="15">
        <f t="shared" ref="J913:J925" si="518">TRUNC(I913*D913,2)</f>
        <v>846.38</v>
      </c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25.5" x14ac:dyDescent="0.25">
      <c r="A914" s="8" t="s">
        <v>1546</v>
      </c>
      <c r="B914" s="8" t="s">
        <v>1547</v>
      </c>
      <c r="C914" s="9" t="s">
        <v>13</v>
      </c>
      <c r="D914" s="10">
        <v>2</v>
      </c>
      <c r="E914" s="14">
        <v>9.41</v>
      </c>
      <c r="F914" s="14">
        <v>18.82</v>
      </c>
      <c r="G914" s="14">
        <f t="shared" si="516"/>
        <v>2.5299999999999998</v>
      </c>
      <c r="H914" s="14"/>
      <c r="I914" s="14">
        <f t="shared" si="517"/>
        <v>11.94</v>
      </c>
      <c r="J914" s="15">
        <f t="shared" si="518"/>
        <v>23.88</v>
      </c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25.5" x14ac:dyDescent="0.25">
      <c r="A915" s="8" t="s">
        <v>1548</v>
      </c>
      <c r="B915" s="8" t="s">
        <v>1549</v>
      </c>
      <c r="C915" s="9" t="s">
        <v>13</v>
      </c>
      <c r="D915" s="10">
        <v>2</v>
      </c>
      <c r="E915" s="14">
        <v>2.67</v>
      </c>
      <c r="F915" s="14">
        <v>5.34</v>
      </c>
      <c r="G915" s="14">
        <f t="shared" si="516"/>
        <v>0.71</v>
      </c>
      <c r="H915" s="14"/>
      <c r="I915" s="14">
        <f t="shared" si="517"/>
        <v>3.38</v>
      </c>
      <c r="J915" s="15">
        <f t="shared" si="518"/>
        <v>6.76</v>
      </c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25.5" x14ac:dyDescent="0.25">
      <c r="A916" s="8" t="s">
        <v>1550</v>
      </c>
      <c r="B916" s="8" t="s">
        <v>1551</v>
      </c>
      <c r="C916" s="9" t="s">
        <v>13</v>
      </c>
      <c r="D916" s="10">
        <v>1</v>
      </c>
      <c r="E916" s="14">
        <v>418.08</v>
      </c>
      <c r="F916" s="14">
        <v>418.08</v>
      </c>
      <c r="G916" s="14">
        <f t="shared" si="516"/>
        <v>112.58</v>
      </c>
      <c r="H916" s="14"/>
      <c r="I916" s="14">
        <f t="shared" si="517"/>
        <v>530.66</v>
      </c>
      <c r="J916" s="15">
        <f t="shared" si="518"/>
        <v>530.66</v>
      </c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25.5" x14ac:dyDescent="0.25">
      <c r="A917" s="8" t="s">
        <v>1552</v>
      </c>
      <c r="B917" s="8" t="s">
        <v>1553</v>
      </c>
      <c r="C917" s="9" t="s">
        <v>13</v>
      </c>
      <c r="D917" s="10">
        <v>10</v>
      </c>
      <c r="E917" s="14">
        <v>17.02</v>
      </c>
      <c r="F917" s="14">
        <v>170.2</v>
      </c>
      <c r="G917" s="14">
        <f t="shared" si="516"/>
        <v>4.58</v>
      </c>
      <c r="H917" s="14"/>
      <c r="I917" s="14">
        <f t="shared" si="517"/>
        <v>21.6</v>
      </c>
      <c r="J917" s="15">
        <f t="shared" si="518"/>
        <v>216</v>
      </c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51" x14ac:dyDescent="0.25">
      <c r="A918" s="8" t="s">
        <v>1554</v>
      </c>
      <c r="B918" s="8" t="s">
        <v>1555</v>
      </c>
      <c r="C918" s="9" t="s">
        <v>13</v>
      </c>
      <c r="D918" s="10">
        <v>11</v>
      </c>
      <c r="E918" s="14">
        <v>20.93</v>
      </c>
      <c r="F918" s="14">
        <v>230.23</v>
      </c>
      <c r="G918" s="14">
        <f t="shared" si="516"/>
        <v>5.63</v>
      </c>
      <c r="H918" s="14"/>
      <c r="I918" s="14">
        <f t="shared" si="517"/>
        <v>26.56</v>
      </c>
      <c r="J918" s="15">
        <f t="shared" si="518"/>
        <v>292.16000000000003</v>
      </c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25.5" x14ac:dyDescent="0.25">
      <c r="A919" s="8" t="s">
        <v>1556</v>
      </c>
      <c r="B919" s="8" t="s">
        <v>1557</v>
      </c>
      <c r="C919" s="9" t="s">
        <v>13</v>
      </c>
      <c r="D919" s="10">
        <v>2</v>
      </c>
      <c r="E919" s="14">
        <v>11.88</v>
      </c>
      <c r="F919" s="14">
        <v>23.76</v>
      </c>
      <c r="G919" s="14">
        <f t="shared" si="516"/>
        <v>3.19</v>
      </c>
      <c r="H919" s="14"/>
      <c r="I919" s="14">
        <f t="shared" si="517"/>
        <v>15.07</v>
      </c>
      <c r="J919" s="15">
        <f t="shared" si="518"/>
        <v>30.14</v>
      </c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25.5" x14ac:dyDescent="0.25">
      <c r="A920" s="8" t="s">
        <v>1558</v>
      </c>
      <c r="B920" s="8" t="s">
        <v>1559</v>
      </c>
      <c r="C920" s="9" t="s">
        <v>13</v>
      </c>
      <c r="D920" s="10">
        <v>6</v>
      </c>
      <c r="E920" s="14">
        <v>11.71</v>
      </c>
      <c r="F920" s="14">
        <v>70.260000000000005</v>
      </c>
      <c r="G920" s="14">
        <f t="shared" si="516"/>
        <v>3.15</v>
      </c>
      <c r="H920" s="14"/>
      <c r="I920" s="14">
        <f t="shared" si="517"/>
        <v>14.860000000000001</v>
      </c>
      <c r="J920" s="15">
        <f t="shared" si="518"/>
        <v>89.16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25.5" x14ac:dyDescent="0.25">
      <c r="A921" s="8" t="s">
        <v>1560</v>
      </c>
      <c r="B921" s="8" t="s">
        <v>1561</v>
      </c>
      <c r="C921" s="9" t="s">
        <v>13</v>
      </c>
      <c r="D921" s="10">
        <v>2</v>
      </c>
      <c r="E921" s="14">
        <v>7.38</v>
      </c>
      <c r="F921" s="14">
        <v>14.76</v>
      </c>
      <c r="G921" s="14">
        <f t="shared" si="516"/>
        <v>1.98</v>
      </c>
      <c r="H921" s="14"/>
      <c r="I921" s="14">
        <f t="shared" si="517"/>
        <v>9.36</v>
      </c>
      <c r="J921" s="15">
        <f t="shared" si="518"/>
        <v>18.72</v>
      </c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25.5" x14ac:dyDescent="0.25">
      <c r="A922" s="8" t="s">
        <v>1562</v>
      </c>
      <c r="B922" s="8" t="s">
        <v>1563</v>
      </c>
      <c r="C922" s="9" t="s">
        <v>13</v>
      </c>
      <c r="D922" s="10">
        <v>12</v>
      </c>
      <c r="E922" s="14">
        <v>9.69</v>
      </c>
      <c r="F922" s="14">
        <v>116.28</v>
      </c>
      <c r="G922" s="14">
        <f t="shared" si="516"/>
        <v>2.6</v>
      </c>
      <c r="H922" s="14"/>
      <c r="I922" s="14">
        <f t="shared" si="517"/>
        <v>12.29</v>
      </c>
      <c r="J922" s="15">
        <f t="shared" si="518"/>
        <v>147.47999999999999</v>
      </c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25.5" x14ac:dyDescent="0.25">
      <c r="A923" s="8" t="s">
        <v>1564</v>
      </c>
      <c r="B923" s="8" t="s">
        <v>1565</v>
      </c>
      <c r="C923" s="9" t="s">
        <v>13</v>
      </c>
      <c r="D923" s="10">
        <v>3</v>
      </c>
      <c r="E923" s="14">
        <v>254.5</v>
      </c>
      <c r="F923" s="14">
        <v>763.5</v>
      </c>
      <c r="G923" s="14">
        <f t="shared" si="516"/>
        <v>68.53</v>
      </c>
      <c r="H923" s="14"/>
      <c r="I923" s="14">
        <f t="shared" si="517"/>
        <v>323.02999999999997</v>
      </c>
      <c r="J923" s="15">
        <f t="shared" si="518"/>
        <v>969.09</v>
      </c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25.5" x14ac:dyDescent="0.25">
      <c r="A924" s="8" t="s">
        <v>1566</v>
      </c>
      <c r="B924" s="8" t="s">
        <v>1567</v>
      </c>
      <c r="C924" s="9" t="s">
        <v>13</v>
      </c>
      <c r="D924" s="10">
        <v>1</v>
      </c>
      <c r="E924" s="14">
        <v>1479.97</v>
      </c>
      <c r="F924" s="14">
        <v>1479.97</v>
      </c>
      <c r="G924" s="14">
        <f t="shared" si="516"/>
        <v>398.55</v>
      </c>
      <c r="H924" s="14"/>
      <c r="I924" s="14">
        <f t="shared" si="517"/>
        <v>1878.52</v>
      </c>
      <c r="J924" s="15">
        <f t="shared" si="518"/>
        <v>1878.52</v>
      </c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25.5" x14ac:dyDescent="0.25">
      <c r="A925" s="8" t="s">
        <v>1568</v>
      </c>
      <c r="B925" s="8" t="s">
        <v>1569</v>
      </c>
      <c r="C925" s="9" t="s">
        <v>13</v>
      </c>
      <c r="D925" s="10">
        <v>2</v>
      </c>
      <c r="E925" s="14">
        <v>26.9</v>
      </c>
      <c r="F925" s="14">
        <v>53.8</v>
      </c>
      <c r="G925" s="14">
        <f t="shared" si="516"/>
        <v>7.24</v>
      </c>
      <c r="H925" s="14"/>
      <c r="I925" s="14">
        <f t="shared" si="517"/>
        <v>34.14</v>
      </c>
      <c r="J925" s="15">
        <f t="shared" si="518"/>
        <v>68.28</v>
      </c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x14ac:dyDescent="0.25">
      <c r="A926" s="6" t="s">
        <v>965</v>
      </c>
      <c r="B926" s="94" t="s">
        <v>966</v>
      </c>
      <c r="C926" s="95"/>
      <c r="D926" s="95"/>
      <c r="E926" s="95"/>
      <c r="F926" s="95"/>
      <c r="G926" s="95"/>
      <c r="H926" s="95"/>
      <c r="I926" s="95"/>
      <c r="J926" s="96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x14ac:dyDescent="0.25">
      <c r="A927" s="6" t="s">
        <v>1570</v>
      </c>
      <c r="B927" s="94" t="s">
        <v>1571</v>
      </c>
      <c r="C927" s="95"/>
      <c r="D927" s="95"/>
      <c r="E927" s="95"/>
      <c r="F927" s="95"/>
      <c r="G927" s="95"/>
      <c r="H927" s="95"/>
      <c r="I927" s="95"/>
      <c r="J927" s="96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63.75" x14ac:dyDescent="0.25">
      <c r="A928" s="8" t="s">
        <v>971</v>
      </c>
      <c r="B928" s="8" t="s">
        <v>972</v>
      </c>
      <c r="C928" s="9" t="s">
        <v>13</v>
      </c>
      <c r="D928" s="10">
        <v>2</v>
      </c>
      <c r="E928" s="14">
        <v>4752.3500000000004</v>
      </c>
      <c r="F928" s="14">
        <v>9504.7000000000007</v>
      </c>
      <c r="G928" s="14">
        <f t="shared" ref="G928" si="519">TRUNC(E928*0.2693,2)</f>
        <v>1279.8</v>
      </c>
      <c r="H928" s="14"/>
      <c r="I928" s="14">
        <f t="shared" ref="I928" si="520">H928+G928+E928</f>
        <v>6032.1500000000005</v>
      </c>
      <c r="J928" s="15">
        <f t="shared" ref="J928" si="521">TRUNC(I928*D928,2)</f>
        <v>12064.3</v>
      </c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x14ac:dyDescent="0.25">
      <c r="A929" s="6" t="s">
        <v>967</v>
      </c>
      <c r="B929" s="94" t="s">
        <v>968</v>
      </c>
      <c r="C929" s="95"/>
      <c r="D929" s="95"/>
      <c r="E929" s="95"/>
      <c r="F929" s="95"/>
      <c r="G929" s="95"/>
      <c r="H929" s="95"/>
      <c r="I929" s="95"/>
      <c r="J929" s="96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63.75" x14ac:dyDescent="0.25">
      <c r="A930" s="8" t="s">
        <v>971</v>
      </c>
      <c r="B930" s="8" t="s">
        <v>972</v>
      </c>
      <c r="C930" s="9" t="s">
        <v>13</v>
      </c>
      <c r="D930" s="10">
        <v>1</v>
      </c>
      <c r="E930" s="14">
        <v>4752.3500000000004</v>
      </c>
      <c r="F930" s="14">
        <v>4752.3500000000004</v>
      </c>
      <c r="G930" s="14">
        <f t="shared" ref="G930" si="522">TRUNC(E930*0.2693,2)</f>
        <v>1279.8</v>
      </c>
      <c r="H930" s="14"/>
      <c r="I930" s="14">
        <f t="shared" ref="I930" si="523">H930+G930+E930</f>
        <v>6032.1500000000005</v>
      </c>
      <c r="J930" s="15">
        <f t="shared" ref="J930" si="524">TRUNC(I930*D930,2)</f>
        <v>6032.15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x14ac:dyDescent="0.25">
      <c r="A931" s="6" t="s">
        <v>973</v>
      </c>
      <c r="B931" s="94" t="s">
        <v>974</v>
      </c>
      <c r="C931" s="95"/>
      <c r="D931" s="95"/>
      <c r="E931" s="95"/>
      <c r="F931" s="95"/>
      <c r="G931" s="95"/>
      <c r="H931" s="95"/>
      <c r="I931" s="95"/>
      <c r="J931" s="96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76.5" x14ac:dyDescent="0.25">
      <c r="A932" s="8" t="s">
        <v>1572</v>
      </c>
      <c r="B932" s="8" t="s">
        <v>1573</v>
      </c>
      <c r="C932" s="9" t="s">
        <v>13</v>
      </c>
      <c r="D932" s="10">
        <v>1</v>
      </c>
      <c r="E932" s="14">
        <v>290.3</v>
      </c>
      <c r="F932" s="14">
        <v>290.3</v>
      </c>
      <c r="G932" s="14">
        <f t="shared" ref="G932" si="525">TRUNC(E932*0.2693,2)</f>
        <v>78.17</v>
      </c>
      <c r="H932" s="14"/>
      <c r="I932" s="14">
        <f t="shared" ref="I932" si="526">H932+G932+E932</f>
        <v>368.47</v>
      </c>
      <c r="J932" s="15">
        <f t="shared" ref="J932" si="527">TRUNC(I932*D932,2)</f>
        <v>368.47</v>
      </c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x14ac:dyDescent="0.25">
      <c r="A933" s="6" t="s">
        <v>985</v>
      </c>
      <c r="B933" s="94" t="s">
        <v>986</v>
      </c>
      <c r="C933" s="95"/>
      <c r="D933" s="95"/>
      <c r="E933" s="95"/>
      <c r="F933" s="95"/>
      <c r="G933" s="95"/>
      <c r="H933" s="95"/>
      <c r="I933" s="95"/>
      <c r="J933" s="96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63.75" x14ac:dyDescent="0.25">
      <c r="A934" s="8" t="s">
        <v>987</v>
      </c>
      <c r="B934" s="8" t="s">
        <v>988</v>
      </c>
      <c r="C934" s="9" t="s">
        <v>47</v>
      </c>
      <c r="D934" s="10">
        <v>5.25</v>
      </c>
      <c r="E934" s="14">
        <v>9.89</v>
      </c>
      <c r="F934" s="14">
        <v>51.92</v>
      </c>
      <c r="G934" s="14">
        <f t="shared" ref="G934:G940" si="528">TRUNC(E934*0.2693,2)</f>
        <v>2.66</v>
      </c>
      <c r="H934" s="14"/>
      <c r="I934" s="14">
        <f t="shared" ref="I934:I940" si="529">H934+G934+E934</f>
        <v>12.55</v>
      </c>
      <c r="J934" s="15">
        <f t="shared" ref="J934:J940" si="530">TRUNC(I934*D934,2)</f>
        <v>65.88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63.75" x14ac:dyDescent="0.25">
      <c r="A935" s="8" t="s">
        <v>995</v>
      </c>
      <c r="B935" s="8" t="s">
        <v>996</v>
      </c>
      <c r="C935" s="9" t="s">
        <v>47</v>
      </c>
      <c r="D935" s="10">
        <v>79.7</v>
      </c>
      <c r="E935" s="14">
        <v>21.47</v>
      </c>
      <c r="F935" s="14">
        <v>1711.15</v>
      </c>
      <c r="G935" s="14">
        <f t="shared" si="528"/>
        <v>5.78</v>
      </c>
      <c r="H935" s="14"/>
      <c r="I935" s="14">
        <f t="shared" si="529"/>
        <v>27.25</v>
      </c>
      <c r="J935" s="15">
        <f t="shared" si="530"/>
        <v>2171.8200000000002</v>
      </c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38.25" x14ac:dyDescent="0.25">
      <c r="A936" s="8" t="s">
        <v>1574</v>
      </c>
      <c r="B936" s="8" t="s">
        <v>1575</v>
      </c>
      <c r="C936" s="9" t="s">
        <v>47</v>
      </c>
      <c r="D936" s="10">
        <v>90.67</v>
      </c>
      <c r="E936" s="14">
        <v>9.26</v>
      </c>
      <c r="F936" s="14">
        <v>839.6</v>
      </c>
      <c r="G936" s="14">
        <f t="shared" si="528"/>
        <v>2.4900000000000002</v>
      </c>
      <c r="H936" s="14"/>
      <c r="I936" s="14">
        <f t="shared" si="529"/>
        <v>11.75</v>
      </c>
      <c r="J936" s="15">
        <f t="shared" si="530"/>
        <v>1065.3699999999999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38.25" x14ac:dyDescent="0.25">
      <c r="A937" s="8" t="s">
        <v>1003</v>
      </c>
      <c r="B937" s="8" t="s">
        <v>1004</v>
      </c>
      <c r="C937" s="9" t="s">
        <v>47</v>
      </c>
      <c r="D937" s="10">
        <v>18.29</v>
      </c>
      <c r="E937" s="14">
        <v>14.75</v>
      </c>
      <c r="F937" s="14">
        <v>269.77</v>
      </c>
      <c r="G937" s="14">
        <f t="shared" si="528"/>
        <v>3.97</v>
      </c>
      <c r="H937" s="14"/>
      <c r="I937" s="14">
        <f t="shared" si="529"/>
        <v>18.72</v>
      </c>
      <c r="J937" s="15">
        <f t="shared" si="530"/>
        <v>342.38</v>
      </c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38.25" x14ac:dyDescent="0.25">
      <c r="A938" s="8" t="s">
        <v>1480</v>
      </c>
      <c r="B938" s="8" t="s">
        <v>1481</v>
      </c>
      <c r="C938" s="9" t="s">
        <v>47</v>
      </c>
      <c r="D938" s="10">
        <v>291.38</v>
      </c>
      <c r="E938" s="14">
        <v>18.989999999999998</v>
      </c>
      <c r="F938" s="14">
        <v>5533.3</v>
      </c>
      <c r="G938" s="14">
        <f t="shared" si="528"/>
        <v>5.1100000000000003</v>
      </c>
      <c r="H938" s="14"/>
      <c r="I938" s="14">
        <f t="shared" si="529"/>
        <v>24.099999999999998</v>
      </c>
      <c r="J938" s="15">
        <f t="shared" si="530"/>
        <v>7022.25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38.25" x14ac:dyDescent="0.25">
      <c r="A939" s="8" t="s">
        <v>1576</v>
      </c>
      <c r="B939" s="8" t="s">
        <v>1577</v>
      </c>
      <c r="C939" s="9" t="s">
        <v>47</v>
      </c>
      <c r="D939" s="10">
        <v>35.07</v>
      </c>
      <c r="E939" s="14">
        <v>84.05</v>
      </c>
      <c r="F939" s="14">
        <v>2947.63</v>
      </c>
      <c r="G939" s="14">
        <f t="shared" si="528"/>
        <v>22.63</v>
      </c>
      <c r="H939" s="14"/>
      <c r="I939" s="14">
        <f t="shared" si="529"/>
        <v>106.67999999999999</v>
      </c>
      <c r="J939" s="15">
        <f t="shared" si="530"/>
        <v>3741.26</v>
      </c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38.25" x14ac:dyDescent="0.25">
      <c r="A940" s="8" t="s">
        <v>1578</v>
      </c>
      <c r="B940" s="8" t="s">
        <v>1579</v>
      </c>
      <c r="C940" s="9" t="s">
        <v>47</v>
      </c>
      <c r="D940" s="10">
        <v>19.22</v>
      </c>
      <c r="E940" s="14">
        <v>121.11</v>
      </c>
      <c r="F940" s="14">
        <v>2327.73</v>
      </c>
      <c r="G940" s="14">
        <f t="shared" si="528"/>
        <v>32.61</v>
      </c>
      <c r="H940" s="14"/>
      <c r="I940" s="14">
        <f t="shared" si="529"/>
        <v>153.72</v>
      </c>
      <c r="J940" s="15">
        <f t="shared" si="530"/>
        <v>2954.49</v>
      </c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x14ac:dyDescent="0.25">
      <c r="A941" s="6" t="s">
        <v>1007</v>
      </c>
      <c r="B941" s="94" t="s">
        <v>1008</v>
      </c>
      <c r="C941" s="95"/>
      <c r="D941" s="95"/>
      <c r="E941" s="95"/>
      <c r="F941" s="95"/>
      <c r="G941" s="95"/>
      <c r="H941" s="95"/>
      <c r="I941" s="95"/>
      <c r="J941" s="96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25.5" x14ac:dyDescent="0.25">
      <c r="A942" s="8" t="s">
        <v>1017</v>
      </c>
      <c r="B942" s="8" t="s">
        <v>1018</v>
      </c>
      <c r="C942" s="9" t="s">
        <v>47</v>
      </c>
      <c r="D942" s="10">
        <v>300.83</v>
      </c>
      <c r="E942" s="14">
        <v>10.01</v>
      </c>
      <c r="F942" s="14">
        <v>3011.3</v>
      </c>
      <c r="G942" s="14">
        <f t="shared" ref="G942:G951" si="531">TRUNC(E942*0.2693,2)</f>
        <v>2.69</v>
      </c>
      <c r="H942" s="14"/>
      <c r="I942" s="14">
        <f t="shared" ref="I942:I951" si="532">H942+G942+E942</f>
        <v>12.7</v>
      </c>
      <c r="J942" s="15">
        <f t="shared" ref="J942:J951" si="533">TRUNC(I942*D942,2)</f>
        <v>3820.54</v>
      </c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25.5" x14ac:dyDescent="0.25">
      <c r="A943" s="8" t="s">
        <v>1019</v>
      </c>
      <c r="B943" s="8" t="s">
        <v>1020</v>
      </c>
      <c r="C943" s="9" t="s">
        <v>47</v>
      </c>
      <c r="D943" s="10">
        <v>107.08</v>
      </c>
      <c r="E943" s="14">
        <v>22.72</v>
      </c>
      <c r="F943" s="14">
        <v>2432.85</v>
      </c>
      <c r="G943" s="14">
        <f t="shared" si="531"/>
        <v>6.11</v>
      </c>
      <c r="H943" s="14"/>
      <c r="I943" s="14">
        <f t="shared" si="532"/>
        <v>28.83</v>
      </c>
      <c r="J943" s="15">
        <f t="shared" si="533"/>
        <v>3087.11</v>
      </c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25.5" x14ac:dyDescent="0.25">
      <c r="A944" s="8" t="s">
        <v>1021</v>
      </c>
      <c r="B944" s="8" t="s">
        <v>1022</v>
      </c>
      <c r="C944" s="9" t="s">
        <v>47</v>
      </c>
      <c r="D944" s="10">
        <v>73.16</v>
      </c>
      <c r="E944" s="14">
        <v>31.37</v>
      </c>
      <c r="F944" s="14">
        <v>2295.02</v>
      </c>
      <c r="G944" s="14">
        <f t="shared" si="531"/>
        <v>8.44</v>
      </c>
      <c r="H944" s="14"/>
      <c r="I944" s="14">
        <f t="shared" si="532"/>
        <v>39.81</v>
      </c>
      <c r="J944" s="15">
        <f t="shared" si="533"/>
        <v>2912.49</v>
      </c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25.5" x14ac:dyDescent="0.25">
      <c r="A945" s="8" t="s">
        <v>1580</v>
      </c>
      <c r="B945" s="8" t="s">
        <v>1581</v>
      </c>
      <c r="C945" s="9" t="s">
        <v>47</v>
      </c>
      <c r="D945" s="10">
        <v>359.46</v>
      </c>
      <c r="E945" s="14">
        <v>57.61</v>
      </c>
      <c r="F945" s="14">
        <v>20708.490000000002</v>
      </c>
      <c r="G945" s="14">
        <f t="shared" si="531"/>
        <v>15.51</v>
      </c>
      <c r="H945" s="14"/>
      <c r="I945" s="14">
        <f t="shared" si="532"/>
        <v>73.12</v>
      </c>
      <c r="J945" s="15">
        <f t="shared" si="533"/>
        <v>26283.71</v>
      </c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25.5" x14ac:dyDescent="0.25">
      <c r="A946" s="8" t="s">
        <v>1023</v>
      </c>
      <c r="B946" s="8" t="s">
        <v>1024</v>
      </c>
      <c r="C946" s="9" t="s">
        <v>47</v>
      </c>
      <c r="D946" s="10">
        <v>18.29</v>
      </c>
      <c r="E946" s="14">
        <v>18.14</v>
      </c>
      <c r="F946" s="14">
        <v>331.78</v>
      </c>
      <c r="G946" s="14">
        <f t="shared" si="531"/>
        <v>4.88</v>
      </c>
      <c r="H946" s="14"/>
      <c r="I946" s="14">
        <f t="shared" si="532"/>
        <v>23.02</v>
      </c>
      <c r="J946" s="15">
        <f t="shared" si="533"/>
        <v>421.03</v>
      </c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25.5" x14ac:dyDescent="0.25">
      <c r="A947" s="8" t="s">
        <v>1582</v>
      </c>
      <c r="B947" s="8" t="s">
        <v>1583</v>
      </c>
      <c r="C947" s="9" t="s">
        <v>47</v>
      </c>
      <c r="D947" s="10">
        <v>563.98</v>
      </c>
      <c r="E947" s="14">
        <v>36.51</v>
      </c>
      <c r="F947" s="14">
        <v>20590.900000000001</v>
      </c>
      <c r="G947" s="14">
        <f t="shared" si="531"/>
        <v>9.83</v>
      </c>
      <c r="H947" s="14"/>
      <c r="I947" s="14">
        <f t="shared" si="532"/>
        <v>46.339999999999996</v>
      </c>
      <c r="J947" s="15">
        <f t="shared" si="533"/>
        <v>26134.83</v>
      </c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25.5" x14ac:dyDescent="0.25">
      <c r="A948" s="8" t="s">
        <v>1584</v>
      </c>
      <c r="B948" s="8" t="s">
        <v>1585</v>
      </c>
      <c r="C948" s="9" t="s">
        <v>47</v>
      </c>
      <c r="D948" s="10">
        <v>542.64</v>
      </c>
      <c r="E948" s="14">
        <v>68.81</v>
      </c>
      <c r="F948" s="14">
        <v>37339.050000000003</v>
      </c>
      <c r="G948" s="14">
        <f t="shared" si="531"/>
        <v>18.53</v>
      </c>
      <c r="H948" s="14"/>
      <c r="I948" s="14">
        <f t="shared" si="532"/>
        <v>87.34</v>
      </c>
      <c r="J948" s="15">
        <f t="shared" si="533"/>
        <v>47394.17</v>
      </c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25.5" x14ac:dyDescent="0.25">
      <c r="A949" s="8" t="s">
        <v>1025</v>
      </c>
      <c r="B949" s="8" t="s">
        <v>1026</v>
      </c>
      <c r="C949" s="9" t="s">
        <v>47</v>
      </c>
      <c r="D949" s="10">
        <v>1437.83</v>
      </c>
      <c r="E949" s="14">
        <v>114.6</v>
      </c>
      <c r="F949" s="14">
        <v>164775.31</v>
      </c>
      <c r="G949" s="14">
        <f t="shared" si="531"/>
        <v>30.86</v>
      </c>
      <c r="H949" s="14"/>
      <c r="I949" s="14">
        <f t="shared" si="532"/>
        <v>145.45999999999998</v>
      </c>
      <c r="J949" s="15">
        <f t="shared" si="533"/>
        <v>209146.75</v>
      </c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25.5" x14ac:dyDescent="0.25">
      <c r="A950" s="8" t="s">
        <v>1586</v>
      </c>
      <c r="B950" s="8" t="s">
        <v>1587</v>
      </c>
      <c r="C950" s="9" t="s">
        <v>47</v>
      </c>
      <c r="D950" s="10">
        <v>382.83</v>
      </c>
      <c r="E950" s="14">
        <v>7.04</v>
      </c>
      <c r="F950" s="14">
        <v>2695.12</v>
      </c>
      <c r="G950" s="14">
        <f t="shared" si="531"/>
        <v>1.89</v>
      </c>
      <c r="H950" s="14"/>
      <c r="I950" s="14">
        <f t="shared" si="532"/>
        <v>8.93</v>
      </c>
      <c r="J950" s="15">
        <f t="shared" si="533"/>
        <v>3418.67</v>
      </c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25.5" x14ac:dyDescent="0.25">
      <c r="A951" s="8" t="s">
        <v>1029</v>
      </c>
      <c r="B951" s="8" t="s">
        <v>1030</v>
      </c>
      <c r="C951" s="9" t="s">
        <v>47</v>
      </c>
      <c r="D951" s="10">
        <v>573.04</v>
      </c>
      <c r="E951" s="14">
        <v>9.5399999999999991</v>
      </c>
      <c r="F951" s="14">
        <v>5466.8</v>
      </c>
      <c r="G951" s="14">
        <f t="shared" si="531"/>
        <v>2.56</v>
      </c>
      <c r="H951" s="14"/>
      <c r="I951" s="14">
        <f t="shared" si="532"/>
        <v>12.1</v>
      </c>
      <c r="J951" s="15">
        <f t="shared" si="533"/>
        <v>6933.78</v>
      </c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x14ac:dyDescent="0.25">
      <c r="A952" s="6" t="s">
        <v>1031</v>
      </c>
      <c r="B952" s="94" t="s">
        <v>1032</v>
      </c>
      <c r="C952" s="95"/>
      <c r="D952" s="95"/>
      <c r="E952" s="95"/>
      <c r="F952" s="95"/>
      <c r="G952" s="95"/>
      <c r="H952" s="95"/>
      <c r="I952" s="95"/>
      <c r="J952" s="96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38.25" x14ac:dyDescent="0.25">
      <c r="A953" s="8" t="s">
        <v>1035</v>
      </c>
      <c r="B953" s="8" t="s">
        <v>1036</v>
      </c>
      <c r="C953" s="9" t="s">
        <v>13</v>
      </c>
      <c r="D953" s="10">
        <v>12</v>
      </c>
      <c r="E953" s="14">
        <v>6.12</v>
      </c>
      <c r="F953" s="14">
        <v>73.44</v>
      </c>
      <c r="G953" s="14">
        <f t="shared" ref="G953:G957" si="534">TRUNC(E953*0.2693,2)</f>
        <v>1.64</v>
      </c>
      <c r="H953" s="14"/>
      <c r="I953" s="14">
        <f t="shared" ref="I953:I957" si="535">H953+G953+E953</f>
        <v>7.76</v>
      </c>
      <c r="J953" s="15">
        <f t="shared" ref="J953:J957" si="536">TRUNC(I953*D953,2)</f>
        <v>93.12</v>
      </c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51" x14ac:dyDescent="0.25">
      <c r="A954" s="8" t="s">
        <v>1041</v>
      </c>
      <c r="B954" s="8" t="s">
        <v>1042</v>
      </c>
      <c r="C954" s="9" t="s">
        <v>13</v>
      </c>
      <c r="D954" s="10">
        <v>10</v>
      </c>
      <c r="E954" s="14">
        <v>19.07</v>
      </c>
      <c r="F954" s="14">
        <v>190.7</v>
      </c>
      <c r="G954" s="14">
        <f t="shared" si="534"/>
        <v>5.13</v>
      </c>
      <c r="H954" s="14"/>
      <c r="I954" s="14">
        <f t="shared" si="535"/>
        <v>24.2</v>
      </c>
      <c r="J954" s="15">
        <f t="shared" si="536"/>
        <v>242</v>
      </c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51" x14ac:dyDescent="0.25">
      <c r="A955" s="8" t="s">
        <v>1049</v>
      </c>
      <c r="B955" s="8" t="s">
        <v>1050</v>
      </c>
      <c r="C955" s="9" t="s">
        <v>13</v>
      </c>
      <c r="D955" s="10">
        <v>2</v>
      </c>
      <c r="E955" s="14">
        <v>23.65</v>
      </c>
      <c r="F955" s="14">
        <v>47.3</v>
      </c>
      <c r="G955" s="14">
        <f t="shared" si="534"/>
        <v>6.36</v>
      </c>
      <c r="H955" s="14"/>
      <c r="I955" s="14">
        <f t="shared" si="535"/>
        <v>30.009999999999998</v>
      </c>
      <c r="J955" s="15">
        <f t="shared" si="536"/>
        <v>60.02</v>
      </c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51" x14ac:dyDescent="0.25">
      <c r="A956" s="8" t="s">
        <v>1053</v>
      </c>
      <c r="B956" s="8" t="s">
        <v>1054</v>
      </c>
      <c r="C956" s="9" t="s">
        <v>13</v>
      </c>
      <c r="D956" s="10">
        <v>3</v>
      </c>
      <c r="E956" s="14">
        <v>28.19</v>
      </c>
      <c r="F956" s="14">
        <v>84.57</v>
      </c>
      <c r="G956" s="14">
        <f t="shared" si="534"/>
        <v>7.59</v>
      </c>
      <c r="H956" s="14"/>
      <c r="I956" s="14">
        <f t="shared" si="535"/>
        <v>35.78</v>
      </c>
      <c r="J956" s="15">
        <f t="shared" si="536"/>
        <v>107.34</v>
      </c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63.75" x14ac:dyDescent="0.25">
      <c r="A957" s="8" t="s">
        <v>1059</v>
      </c>
      <c r="B957" s="8" t="s">
        <v>1060</v>
      </c>
      <c r="C957" s="9" t="s">
        <v>13</v>
      </c>
      <c r="D957" s="10">
        <v>12</v>
      </c>
      <c r="E957" s="14">
        <v>546.36</v>
      </c>
      <c r="F957" s="14">
        <v>6556.32</v>
      </c>
      <c r="G957" s="14">
        <f t="shared" si="534"/>
        <v>147.13</v>
      </c>
      <c r="H957" s="14"/>
      <c r="I957" s="14">
        <f t="shared" si="535"/>
        <v>693.49</v>
      </c>
      <c r="J957" s="15">
        <f t="shared" si="536"/>
        <v>8321.8799999999992</v>
      </c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x14ac:dyDescent="0.25">
      <c r="A958" s="6" t="s">
        <v>1061</v>
      </c>
      <c r="B958" s="94" t="s">
        <v>1062</v>
      </c>
      <c r="C958" s="95"/>
      <c r="D958" s="95"/>
      <c r="E958" s="95"/>
      <c r="F958" s="95"/>
      <c r="G958" s="95"/>
      <c r="H958" s="95"/>
      <c r="I958" s="95"/>
      <c r="J958" s="96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38.25" x14ac:dyDescent="0.25">
      <c r="A959" s="8" t="s">
        <v>1063</v>
      </c>
      <c r="B959" s="8" t="s">
        <v>1064</v>
      </c>
      <c r="C959" s="9" t="s">
        <v>13</v>
      </c>
      <c r="D959" s="10">
        <v>1</v>
      </c>
      <c r="E959" s="14">
        <v>1287.3399999999999</v>
      </c>
      <c r="F959" s="14">
        <v>1287.3399999999999</v>
      </c>
      <c r="G959" s="14">
        <f t="shared" ref="G959:G965" si="537">TRUNC(E959*0.2693,2)</f>
        <v>346.68</v>
      </c>
      <c r="H959" s="14"/>
      <c r="I959" s="14">
        <f t="shared" ref="I959:I965" si="538">H959+G959+E959</f>
        <v>1634.02</v>
      </c>
      <c r="J959" s="15">
        <f t="shared" ref="J959:J965" si="539">TRUNC(I959*D959,2)</f>
        <v>1634.02</v>
      </c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51" x14ac:dyDescent="0.25">
      <c r="A960" s="8" t="s">
        <v>1065</v>
      </c>
      <c r="B960" s="8" t="s">
        <v>1066</v>
      </c>
      <c r="C960" s="9" t="s">
        <v>13</v>
      </c>
      <c r="D960" s="10">
        <v>13</v>
      </c>
      <c r="E960" s="14">
        <v>12.26</v>
      </c>
      <c r="F960" s="14">
        <v>159.38</v>
      </c>
      <c r="G960" s="14">
        <f t="shared" si="537"/>
        <v>3.3</v>
      </c>
      <c r="H960" s="14"/>
      <c r="I960" s="14">
        <f t="shared" si="538"/>
        <v>15.559999999999999</v>
      </c>
      <c r="J960" s="15">
        <f t="shared" si="539"/>
        <v>202.28</v>
      </c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51" x14ac:dyDescent="0.25">
      <c r="A961" s="8" t="s">
        <v>1588</v>
      </c>
      <c r="B961" s="8" t="s">
        <v>1589</v>
      </c>
      <c r="C961" s="9" t="s">
        <v>13</v>
      </c>
      <c r="D961" s="10">
        <v>3</v>
      </c>
      <c r="E961" s="14">
        <v>13.33</v>
      </c>
      <c r="F961" s="14">
        <v>39.99</v>
      </c>
      <c r="G961" s="14">
        <f t="shared" si="537"/>
        <v>3.58</v>
      </c>
      <c r="H961" s="14"/>
      <c r="I961" s="14">
        <f t="shared" si="538"/>
        <v>16.91</v>
      </c>
      <c r="J961" s="15">
        <f t="shared" si="539"/>
        <v>50.73</v>
      </c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38.25" x14ac:dyDescent="0.25">
      <c r="A962" s="8" t="s">
        <v>1075</v>
      </c>
      <c r="B962" s="8" t="s">
        <v>1076</v>
      </c>
      <c r="C962" s="9" t="s">
        <v>13</v>
      </c>
      <c r="D962" s="10">
        <v>5</v>
      </c>
      <c r="E962" s="14">
        <v>76.510000000000005</v>
      </c>
      <c r="F962" s="14">
        <v>382.55</v>
      </c>
      <c r="G962" s="14">
        <f t="shared" si="537"/>
        <v>20.6</v>
      </c>
      <c r="H962" s="14"/>
      <c r="I962" s="14">
        <f t="shared" si="538"/>
        <v>97.110000000000014</v>
      </c>
      <c r="J962" s="15">
        <f t="shared" si="539"/>
        <v>485.55</v>
      </c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38.25" x14ac:dyDescent="0.25">
      <c r="A963" s="8" t="s">
        <v>1077</v>
      </c>
      <c r="B963" s="8" t="s">
        <v>1078</v>
      </c>
      <c r="C963" s="9" t="s">
        <v>13</v>
      </c>
      <c r="D963" s="10">
        <v>1</v>
      </c>
      <c r="E963" s="14">
        <v>81.58</v>
      </c>
      <c r="F963" s="14">
        <v>81.58</v>
      </c>
      <c r="G963" s="14">
        <f t="shared" si="537"/>
        <v>21.96</v>
      </c>
      <c r="H963" s="14"/>
      <c r="I963" s="14">
        <f t="shared" si="538"/>
        <v>103.53999999999999</v>
      </c>
      <c r="J963" s="15">
        <f t="shared" si="539"/>
        <v>103.54</v>
      </c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38.25" x14ac:dyDescent="0.25">
      <c r="A964" s="8" t="s">
        <v>1590</v>
      </c>
      <c r="B964" s="8" t="s">
        <v>1591</v>
      </c>
      <c r="C964" s="9" t="s">
        <v>13</v>
      </c>
      <c r="D964" s="10">
        <v>1</v>
      </c>
      <c r="E964" s="14">
        <v>9683.7999999999993</v>
      </c>
      <c r="F964" s="14">
        <v>9683.7999999999993</v>
      </c>
      <c r="G964" s="14">
        <f t="shared" si="537"/>
        <v>2607.84</v>
      </c>
      <c r="H964" s="14"/>
      <c r="I964" s="14">
        <f t="shared" si="538"/>
        <v>12291.64</v>
      </c>
      <c r="J964" s="15">
        <f t="shared" si="539"/>
        <v>12291.64</v>
      </c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25.5" x14ac:dyDescent="0.25">
      <c r="A965" s="8" t="s">
        <v>1085</v>
      </c>
      <c r="B965" s="8" t="s">
        <v>1086</v>
      </c>
      <c r="C965" s="9" t="s">
        <v>13</v>
      </c>
      <c r="D965" s="10">
        <v>5</v>
      </c>
      <c r="E965" s="14">
        <v>3322.82</v>
      </c>
      <c r="F965" s="14">
        <v>16614.099999999999</v>
      </c>
      <c r="G965" s="14">
        <f t="shared" si="537"/>
        <v>894.83</v>
      </c>
      <c r="H965" s="14"/>
      <c r="I965" s="14">
        <f t="shared" si="538"/>
        <v>4217.6500000000005</v>
      </c>
      <c r="J965" s="15">
        <f t="shared" si="539"/>
        <v>21088.25</v>
      </c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x14ac:dyDescent="0.25">
      <c r="A966" s="6" t="s">
        <v>1105</v>
      </c>
      <c r="B966" s="94" t="s">
        <v>1106</v>
      </c>
      <c r="C966" s="95"/>
      <c r="D966" s="95"/>
      <c r="E966" s="95"/>
      <c r="F966" s="95"/>
      <c r="G966" s="95"/>
      <c r="H966" s="95"/>
      <c r="I966" s="95"/>
      <c r="J966" s="96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25.5" x14ac:dyDescent="0.25">
      <c r="A967" s="8" t="s">
        <v>1107</v>
      </c>
      <c r="B967" s="8" t="s">
        <v>1108</v>
      </c>
      <c r="C967" s="9" t="s">
        <v>13</v>
      </c>
      <c r="D967" s="10">
        <v>2</v>
      </c>
      <c r="E967" s="14">
        <v>81.34</v>
      </c>
      <c r="F967" s="14">
        <v>162.68</v>
      </c>
      <c r="G967" s="14">
        <f t="shared" ref="G967:G968" si="540">TRUNC(E967*0.2693,2)</f>
        <v>21.9</v>
      </c>
      <c r="H967" s="14"/>
      <c r="I967" s="14">
        <f t="shared" ref="I967:I968" si="541">H967+G967+E967</f>
        <v>103.24000000000001</v>
      </c>
      <c r="J967" s="15">
        <f t="shared" ref="J967:J968" si="542">TRUNC(I967*D967,2)</f>
        <v>206.48</v>
      </c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25.5" x14ac:dyDescent="0.25">
      <c r="A968" s="8" t="s">
        <v>1109</v>
      </c>
      <c r="B968" s="8" t="s">
        <v>1110</v>
      </c>
      <c r="C968" s="9" t="s">
        <v>13</v>
      </c>
      <c r="D968" s="10">
        <v>12</v>
      </c>
      <c r="E968" s="14">
        <v>192.08</v>
      </c>
      <c r="F968" s="14">
        <v>2304.96</v>
      </c>
      <c r="G968" s="14">
        <f t="shared" si="540"/>
        <v>51.72</v>
      </c>
      <c r="H968" s="14"/>
      <c r="I968" s="14">
        <f t="shared" si="541"/>
        <v>243.8</v>
      </c>
      <c r="J968" s="15">
        <f t="shared" si="542"/>
        <v>2925.6</v>
      </c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x14ac:dyDescent="0.25">
      <c r="A969" s="6" t="s">
        <v>1123</v>
      </c>
      <c r="B969" s="94" t="s">
        <v>1124</v>
      </c>
      <c r="C969" s="95"/>
      <c r="D969" s="95"/>
      <c r="E969" s="95"/>
      <c r="F969" s="95"/>
      <c r="G969" s="95"/>
      <c r="H969" s="95"/>
      <c r="I969" s="95"/>
      <c r="J969" s="96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x14ac:dyDescent="0.25">
      <c r="A970" s="6" t="s">
        <v>1125</v>
      </c>
      <c r="B970" s="94" t="s">
        <v>1126</v>
      </c>
      <c r="C970" s="95"/>
      <c r="D970" s="95"/>
      <c r="E970" s="95"/>
      <c r="F970" s="95"/>
      <c r="G970" s="95"/>
      <c r="H970" s="95"/>
      <c r="I970" s="95"/>
      <c r="J970" s="96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51" x14ac:dyDescent="0.25">
      <c r="A971" s="8" t="s">
        <v>1592</v>
      </c>
      <c r="B971" s="8" t="s">
        <v>1593</v>
      </c>
      <c r="C971" s="9" t="s">
        <v>13</v>
      </c>
      <c r="D971" s="10">
        <v>12</v>
      </c>
      <c r="E971" s="14">
        <v>239.21</v>
      </c>
      <c r="F971" s="14">
        <v>2870.52</v>
      </c>
      <c r="G971" s="14">
        <f t="shared" ref="G971:G972" si="543">TRUNC(E971*0.2693,2)</f>
        <v>64.41</v>
      </c>
      <c r="H971" s="14"/>
      <c r="I971" s="14">
        <f t="shared" ref="I971:I972" si="544">H971+G971+E971</f>
        <v>303.62</v>
      </c>
      <c r="J971" s="15">
        <f t="shared" ref="J971:J972" si="545">TRUNC(I971*D971,2)</f>
        <v>3643.44</v>
      </c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38.25" x14ac:dyDescent="0.25">
      <c r="A972" s="8" t="s">
        <v>1594</v>
      </c>
      <c r="B972" s="8" t="s">
        <v>1595</v>
      </c>
      <c r="C972" s="9" t="s">
        <v>13</v>
      </c>
      <c r="D972" s="10">
        <v>4</v>
      </c>
      <c r="E972" s="14">
        <v>206.31</v>
      </c>
      <c r="F972" s="14">
        <v>825.24</v>
      </c>
      <c r="G972" s="14">
        <f t="shared" si="543"/>
        <v>55.55</v>
      </c>
      <c r="H972" s="14"/>
      <c r="I972" s="14">
        <f t="shared" si="544"/>
        <v>261.86</v>
      </c>
      <c r="J972" s="15">
        <f t="shared" si="545"/>
        <v>1047.44</v>
      </c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x14ac:dyDescent="0.25">
      <c r="A973" s="6" t="s">
        <v>1133</v>
      </c>
      <c r="B973" s="94" t="s">
        <v>1134</v>
      </c>
      <c r="C973" s="95"/>
      <c r="D973" s="95"/>
      <c r="E973" s="95"/>
      <c r="F973" s="95"/>
      <c r="G973" s="95"/>
      <c r="H973" s="95"/>
      <c r="I973" s="95"/>
      <c r="J973" s="96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51" x14ac:dyDescent="0.25">
      <c r="A974" s="8" t="s">
        <v>1135</v>
      </c>
      <c r="B974" s="8" t="s">
        <v>1136</v>
      </c>
      <c r="C974" s="9" t="s">
        <v>13</v>
      </c>
      <c r="D974" s="10">
        <v>5</v>
      </c>
      <c r="E974" s="14">
        <v>13.96</v>
      </c>
      <c r="F974" s="14">
        <v>69.8</v>
      </c>
      <c r="G974" s="14">
        <f t="shared" ref="G974:G976" si="546">TRUNC(E974*0.2693,2)</f>
        <v>3.75</v>
      </c>
      <c r="H974" s="14"/>
      <c r="I974" s="14">
        <f t="shared" ref="I974:I976" si="547">H974+G974+E974</f>
        <v>17.71</v>
      </c>
      <c r="J974" s="15">
        <f t="shared" ref="J974:J976" si="548">TRUNC(I974*D974,2)</f>
        <v>88.55</v>
      </c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51" x14ac:dyDescent="0.25">
      <c r="A975" s="8" t="s">
        <v>1137</v>
      </c>
      <c r="B975" s="8" t="s">
        <v>1138</v>
      </c>
      <c r="C975" s="9" t="s">
        <v>13</v>
      </c>
      <c r="D975" s="10">
        <v>2</v>
      </c>
      <c r="E975" s="14">
        <v>18.739999999999998</v>
      </c>
      <c r="F975" s="14">
        <v>37.479999999999997</v>
      </c>
      <c r="G975" s="14">
        <f t="shared" si="546"/>
        <v>5.04</v>
      </c>
      <c r="H975" s="14"/>
      <c r="I975" s="14">
        <f t="shared" si="547"/>
        <v>23.779999999999998</v>
      </c>
      <c r="J975" s="15">
        <f t="shared" si="548"/>
        <v>47.56</v>
      </c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51" x14ac:dyDescent="0.25">
      <c r="A976" s="8" t="s">
        <v>1596</v>
      </c>
      <c r="B976" s="8" t="s">
        <v>1597</v>
      </c>
      <c r="C976" s="9" t="s">
        <v>13</v>
      </c>
      <c r="D976" s="10">
        <v>1</v>
      </c>
      <c r="E976" s="14">
        <v>30.19</v>
      </c>
      <c r="F976" s="14">
        <v>30.19</v>
      </c>
      <c r="G976" s="14">
        <f t="shared" si="546"/>
        <v>8.1300000000000008</v>
      </c>
      <c r="H976" s="14"/>
      <c r="I976" s="14">
        <f t="shared" si="547"/>
        <v>38.32</v>
      </c>
      <c r="J976" s="15">
        <f t="shared" si="548"/>
        <v>38.32</v>
      </c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x14ac:dyDescent="0.25">
      <c r="A977" s="6" t="s">
        <v>1141</v>
      </c>
      <c r="B977" s="94" t="s">
        <v>1142</v>
      </c>
      <c r="C977" s="95"/>
      <c r="D977" s="95"/>
      <c r="E977" s="95"/>
      <c r="F977" s="95"/>
      <c r="G977" s="95"/>
      <c r="H977" s="95"/>
      <c r="I977" s="95"/>
      <c r="J977" s="96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51" x14ac:dyDescent="0.25">
      <c r="A978" s="8" t="s">
        <v>1145</v>
      </c>
      <c r="B978" s="8" t="s">
        <v>1146</v>
      </c>
      <c r="C978" s="9" t="s">
        <v>13</v>
      </c>
      <c r="D978" s="10">
        <v>12</v>
      </c>
      <c r="E978" s="14">
        <v>17.78</v>
      </c>
      <c r="F978" s="14">
        <v>213.36</v>
      </c>
      <c r="G978" s="14">
        <f t="shared" ref="G978" si="549">TRUNC(E978*0.2693,2)</f>
        <v>4.78</v>
      </c>
      <c r="H978" s="14"/>
      <c r="I978" s="14">
        <f t="shared" ref="I978" si="550">H978+G978+E978</f>
        <v>22.560000000000002</v>
      </c>
      <c r="J978" s="15">
        <f t="shared" ref="J978" si="551">TRUNC(I978*D978,2)</f>
        <v>270.72000000000003</v>
      </c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x14ac:dyDescent="0.25">
      <c r="A979" s="6" t="s">
        <v>1598</v>
      </c>
      <c r="B979" s="94" t="s">
        <v>1599</v>
      </c>
      <c r="C979" s="95"/>
      <c r="D979" s="95"/>
      <c r="E979" s="95"/>
      <c r="F979" s="95"/>
      <c r="G979" s="95"/>
      <c r="H979" s="95"/>
      <c r="I979" s="95"/>
      <c r="J979" s="96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x14ac:dyDescent="0.25">
      <c r="A980" s="6" t="s">
        <v>1600</v>
      </c>
      <c r="B980" s="94" t="s">
        <v>1601</v>
      </c>
      <c r="C980" s="95"/>
      <c r="D980" s="95"/>
      <c r="E980" s="95"/>
      <c r="F980" s="95"/>
      <c r="G980" s="95"/>
      <c r="H980" s="95"/>
      <c r="I980" s="95"/>
      <c r="J980" s="96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76.5" x14ac:dyDescent="0.25">
      <c r="A981" s="8" t="s">
        <v>1602</v>
      </c>
      <c r="B981" s="8" t="s">
        <v>1603</v>
      </c>
      <c r="C981" s="9" t="s">
        <v>13</v>
      </c>
      <c r="D981" s="10">
        <v>1</v>
      </c>
      <c r="E981" s="14">
        <v>193000</v>
      </c>
      <c r="F981" s="14">
        <v>193000</v>
      </c>
      <c r="G981" s="14"/>
      <c r="H981" s="14">
        <f>TRUNC(E981*0.2093,2)</f>
        <v>40394.9</v>
      </c>
      <c r="I981" s="14">
        <f t="shared" ref="I981:I982" si="552">H981+G981+E981</f>
        <v>233394.9</v>
      </c>
      <c r="J981" s="15">
        <f t="shared" ref="J981:J982" si="553">TRUNC(I981*D981,2)</f>
        <v>233394.9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25.5" x14ac:dyDescent="0.25">
      <c r="A982" s="8" t="s">
        <v>1604</v>
      </c>
      <c r="B982" s="8" t="s">
        <v>1605</v>
      </c>
      <c r="C982" s="9" t="s">
        <v>13</v>
      </c>
      <c r="D982" s="10">
        <v>1</v>
      </c>
      <c r="E982" s="14">
        <v>1264.3599999999999</v>
      </c>
      <c r="F982" s="14">
        <v>1264.3599999999999</v>
      </c>
      <c r="G982" s="14">
        <f t="shared" ref="G982" si="554">TRUNC(E982*0.2693,2)</f>
        <v>340.49</v>
      </c>
      <c r="H982" s="14"/>
      <c r="I982" s="14">
        <f t="shared" si="552"/>
        <v>1604.85</v>
      </c>
      <c r="J982" s="15">
        <f t="shared" si="553"/>
        <v>1604.85</v>
      </c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x14ac:dyDescent="0.25">
      <c r="A983" s="80" t="s">
        <v>14</v>
      </c>
      <c r="B983" s="81"/>
      <c r="C983" s="81"/>
      <c r="D983" s="81"/>
      <c r="E983" s="81"/>
      <c r="F983" s="81"/>
      <c r="G983" s="81"/>
      <c r="H983" s="81"/>
      <c r="I983" s="82"/>
      <c r="J983" s="15">
        <f>SUM(J868:J982)</f>
        <v>828664.56000000017</v>
      </c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x14ac:dyDescent="0.25">
      <c r="A984" s="6" t="s">
        <v>1340</v>
      </c>
      <c r="B984" s="94" t="s">
        <v>1341</v>
      </c>
      <c r="C984" s="95"/>
      <c r="D984" s="95"/>
      <c r="E984" s="95"/>
      <c r="F984" s="95"/>
      <c r="G984" s="95"/>
      <c r="H984" s="95"/>
      <c r="I984" s="95"/>
      <c r="J984" s="96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x14ac:dyDescent="0.25">
      <c r="A985" s="6" t="s">
        <v>1342</v>
      </c>
      <c r="B985" s="94" t="s">
        <v>1343</v>
      </c>
      <c r="C985" s="95"/>
      <c r="D985" s="95"/>
      <c r="E985" s="95"/>
      <c r="F985" s="95"/>
      <c r="G985" s="95"/>
      <c r="H985" s="95"/>
      <c r="I985" s="95"/>
      <c r="J985" s="96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x14ac:dyDescent="0.25">
      <c r="A986" s="6" t="s">
        <v>1353</v>
      </c>
      <c r="B986" s="94" t="s">
        <v>571</v>
      </c>
      <c r="C986" s="95"/>
      <c r="D986" s="95"/>
      <c r="E986" s="95"/>
      <c r="F986" s="95"/>
      <c r="G986" s="95"/>
      <c r="H986" s="95"/>
      <c r="I986" s="95"/>
      <c r="J986" s="96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x14ac:dyDescent="0.25">
      <c r="A987" s="6" t="s">
        <v>1358</v>
      </c>
      <c r="B987" s="94" t="s">
        <v>1359</v>
      </c>
      <c r="C987" s="95"/>
      <c r="D987" s="95"/>
      <c r="E987" s="95"/>
      <c r="F987" s="95"/>
      <c r="G987" s="95"/>
      <c r="H987" s="95"/>
      <c r="I987" s="95"/>
      <c r="J987" s="96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25.5" x14ac:dyDescent="0.25">
      <c r="A988" s="8" t="s">
        <v>1606</v>
      </c>
      <c r="B988" s="8" t="s">
        <v>1607</v>
      </c>
      <c r="C988" s="9" t="s">
        <v>13</v>
      </c>
      <c r="D988" s="10">
        <v>6</v>
      </c>
      <c r="E988" s="14">
        <v>535.94000000000005</v>
      </c>
      <c r="F988" s="14">
        <v>3215.64</v>
      </c>
      <c r="G988" s="14">
        <f t="shared" ref="G988" si="555">TRUNC(E988*0.2693,2)</f>
        <v>144.32</v>
      </c>
      <c r="H988" s="14"/>
      <c r="I988" s="14">
        <f t="shared" ref="I988" si="556">H988+G988+E988</f>
        <v>680.26</v>
      </c>
      <c r="J988" s="15">
        <f t="shared" ref="J988" si="557">TRUNC(I988*D988,2)</f>
        <v>4081.56</v>
      </c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x14ac:dyDescent="0.25">
      <c r="A989" s="80" t="s">
        <v>14</v>
      </c>
      <c r="B989" s="81"/>
      <c r="C989" s="81"/>
      <c r="D989" s="81"/>
      <c r="E989" s="81"/>
      <c r="F989" s="81"/>
      <c r="G989" s="81"/>
      <c r="H989" s="81"/>
      <c r="I989" s="82"/>
      <c r="J989" s="15">
        <f>J988</f>
        <v>4081.56</v>
      </c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x14ac:dyDescent="0.25">
      <c r="A990" s="91" t="s">
        <v>194</v>
      </c>
      <c r="B990" s="92"/>
      <c r="C990" s="92"/>
      <c r="D990" s="92"/>
      <c r="E990" s="92"/>
      <c r="F990" s="92"/>
      <c r="G990" s="92"/>
      <c r="H990" s="92"/>
      <c r="I990" s="93"/>
      <c r="J990" s="16">
        <f>J989+J983+J863+J799+J762+J747</f>
        <v>1093868.0000000002</v>
      </c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2" spans="1:20" ht="15.75" x14ac:dyDescent="0.25">
      <c r="A992" s="97" t="s">
        <v>1609</v>
      </c>
      <c r="B992" s="97"/>
      <c r="C992" s="97"/>
      <c r="D992" s="97"/>
      <c r="E992" s="97"/>
      <c r="F992" s="97"/>
      <c r="G992" s="97"/>
      <c r="H992" s="97"/>
      <c r="I992" s="97"/>
      <c r="J992" s="97"/>
    </row>
    <row r="994" spans="1:20" x14ac:dyDescent="0.25">
      <c r="A994" s="12" t="s">
        <v>7</v>
      </c>
      <c r="B994" s="83" t="s">
        <v>8</v>
      </c>
      <c r="C994" s="84"/>
      <c r="D994" s="84"/>
      <c r="E994" s="84"/>
      <c r="F994" s="84"/>
      <c r="G994" s="84"/>
      <c r="H994" s="84"/>
      <c r="I994" s="84"/>
      <c r="J994" s="84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x14ac:dyDescent="0.25">
      <c r="A995" s="12" t="s">
        <v>9</v>
      </c>
      <c r="B995" s="83" t="s">
        <v>10</v>
      </c>
      <c r="C995" s="84"/>
      <c r="D995" s="84"/>
      <c r="E995" s="84"/>
      <c r="F995" s="84"/>
      <c r="G995" s="84"/>
      <c r="H995" s="84"/>
      <c r="I995" s="84"/>
      <c r="J995" s="84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38.25" x14ac:dyDescent="0.25">
      <c r="A996" s="8" t="s">
        <v>11</v>
      </c>
      <c r="B996" s="8" t="s">
        <v>12</v>
      </c>
      <c r="C996" s="9" t="s">
        <v>13</v>
      </c>
      <c r="D996" s="10">
        <v>1</v>
      </c>
      <c r="E996" s="14">
        <v>3694.13</v>
      </c>
      <c r="F996" s="14">
        <f>TRUNC(E996*D996,2)</f>
        <v>3694.13</v>
      </c>
      <c r="G996" s="14">
        <f>TRUNC(E996*0.2693,2)</f>
        <v>994.82</v>
      </c>
      <c r="H996" s="14"/>
      <c r="I996" s="14">
        <f>H996+G996+E996</f>
        <v>4688.95</v>
      </c>
      <c r="J996" s="15">
        <f>TRUNC(I996*D996,2)</f>
        <v>4688.95</v>
      </c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x14ac:dyDescent="0.25">
      <c r="A997" s="80" t="s">
        <v>14</v>
      </c>
      <c r="B997" s="81"/>
      <c r="C997" s="81"/>
      <c r="D997" s="81"/>
      <c r="E997" s="81"/>
      <c r="F997" s="81"/>
      <c r="G997" s="81"/>
      <c r="H997" s="81"/>
      <c r="I997" s="82"/>
      <c r="J997" s="15">
        <f>SUM(J996)</f>
        <v>4688.95</v>
      </c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x14ac:dyDescent="0.25">
      <c r="A998" s="12" t="s">
        <v>176</v>
      </c>
      <c r="B998" s="83" t="s">
        <v>177</v>
      </c>
      <c r="C998" s="84"/>
      <c r="D998" s="84"/>
      <c r="E998" s="84"/>
      <c r="F998" s="84"/>
      <c r="G998" s="84"/>
      <c r="H998" s="84"/>
      <c r="I998" s="84"/>
      <c r="J998" s="84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x14ac:dyDescent="0.25">
      <c r="A999" s="12" t="s">
        <v>178</v>
      </c>
      <c r="B999" s="83" t="s">
        <v>179</v>
      </c>
      <c r="C999" s="84"/>
      <c r="D999" s="84"/>
      <c r="E999" s="84"/>
      <c r="F999" s="84"/>
      <c r="G999" s="84"/>
      <c r="H999" s="84"/>
      <c r="I999" s="84"/>
      <c r="J999" s="84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25.5" x14ac:dyDescent="0.25">
      <c r="A1000" s="8" t="s">
        <v>1612</v>
      </c>
      <c r="B1000" s="8" t="s">
        <v>180</v>
      </c>
      <c r="C1000" s="9" t="s">
        <v>183</v>
      </c>
      <c r="D1000" s="10">
        <v>840</v>
      </c>
      <c r="E1000" s="14">
        <v>89.4</v>
      </c>
      <c r="F1000" s="14">
        <f t="shared" ref="F1000:F1005" si="558">TRUNC(E1000*D1000,2)</f>
        <v>75096</v>
      </c>
      <c r="G1000" s="14">
        <f t="shared" ref="G1000:G1005" si="559">TRUNC(E1000*0.2693,2)</f>
        <v>24.07</v>
      </c>
      <c r="H1000" s="14"/>
      <c r="I1000" s="14">
        <f t="shared" ref="I1000:I1005" si="560">H1000+G1000+E1000</f>
        <v>113.47</v>
      </c>
      <c r="J1000" s="15">
        <f t="shared" ref="J1000:J1005" si="561">TRUNC(I1000*D1000,2)</f>
        <v>95314.8</v>
      </c>
      <c r="K1000" s="35">
        <f t="shared" ref="K1000:K1005" si="562">J1000/$J$1010</f>
        <v>1.4876213056935242E-2</v>
      </c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1:20" ht="25.5" x14ac:dyDescent="0.25">
      <c r="A1001" s="8" t="s">
        <v>1612</v>
      </c>
      <c r="B1001" s="8" t="s">
        <v>1613</v>
      </c>
      <c r="C1001" s="9" t="s">
        <v>183</v>
      </c>
      <c r="D1001" s="10">
        <v>252</v>
      </c>
      <c r="E1001" s="14">
        <v>89.4</v>
      </c>
      <c r="F1001" s="14">
        <f t="shared" ref="F1001" si="563">TRUNC(E1001*D1001,2)</f>
        <v>22528.799999999999</v>
      </c>
      <c r="G1001" s="14">
        <f t="shared" ref="G1001" si="564">TRUNC(E1001*0.2693,2)</f>
        <v>24.07</v>
      </c>
      <c r="H1001" s="14"/>
      <c r="I1001" s="14">
        <f t="shared" ref="I1001" si="565">H1001+G1001+E1001</f>
        <v>113.47</v>
      </c>
      <c r="J1001" s="15">
        <f t="shared" ref="J1001" si="566">TRUNC(I1001*D1001,2)</f>
        <v>28594.44</v>
      </c>
      <c r="K1001" s="35">
        <f t="shared" si="562"/>
        <v>4.4628639170805721E-3</v>
      </c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1:20" ht="25.5" x14ac:dyDescent="0.25">
      <c r="A1002" s="8" t="s">
        <v>181</v>
      </c>
      <c r="B1002" s="8" t="s">
        <v>182</v>
      </c>
      <c r="C1002" s="9" t="s">
        <v>183</v>
      </c>
      <c r="D1002" s="10">
        <v>8424</v>
      </c>
      <c r="E1002" s="14">
        <v>18.93</v>
      </c>
      <c r="F1002" s="14">
        <f t="shared" si="558"/>
        <v>159466.32</v>
      </c>
      <c r="G1002" s="14">
        <f t="shared" si="559"/>
        <v>5.09</v>
      </c>
      <c r="H1002" s="14"/>
      <c r="I1002" s="14">
        <f t="shared" si="560"/>
        <v>24.02</v>
      </c>
      <c r="J1002" s="15">
        <f t="shared" si="561"/>
        <v>202344.48</v>
      </c>
      <c r="K1002" s="35">
        <f t="shared" si="562"/>
        <v>3.1580820558557245E-2</v>
      </c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1:20" ht="25.5" x14ac:dyDescent="0.25">
      <c r="A1003" s="8" t="s">
        <v>1614</v>
      </c>
      <c r="B1003" s="8" t="s">
        <v>184</v>
      </c>
      <c r="C1003" s="9" t="s">
        <v>25</v>
      </c>
      <c r="D1003" s="10">
        <v>15</v>
      </c>
      <c r="E1003" s="14">
        <v>4131.6400000000003</v>
      </c>
      <c r="F1003" s="14">
        <f t="shared" si="558"/>
        <v>61974.6</v>
      </c>
      <c r="G1003" s="14">
        <f t="shared" si="559"/>
        <v>1112.6500000000001</v>
      </c>
      <c r="H1003" s="14"/>
      <c r="I1003" s="14">
        <f t="shared" si="560"/>
        <v>5244.2900000000009</v>
      </c>
      <c r="J1003" s="15">
        <f t="shared" si="561"/>
        <v>78664.350000000006</v>
      </c>
      <c r="K1003" s="35">
        <f t="shared" si="562"/>
        <v>1.2277501821179123E-2</v>
      </c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1:20" ht="25.5" x14ac:dyDescent="0.25">
      <c r="A1004" s="8" t="s">
        <v>1629</v>
      </c>
      <c r="B1004" s="8" t="s">
        <v>1630</v>
      </c>
      <c r="C1004" s="9" t="s">
        <v>25</v>
      </c>
      <c r="D1004" s="10">
        <v>18</v>
      </c>
      <c r="E1004" s="14">
        <v>13416.28</v>
      </c>
      <c r="F1004" s="14">
        <f t="shared" si="558"/>
        <v>241493.04</v>
      </c>
      <c r="G1004" s="14">
        <f t="shared" si="559"/>
        <v>3613</v>
      </c>
      <c r="H1004" s="14"/>
      <c r="I1004" s="14">
        <f t="shared" si="560"/>
        <v>17029.28</v>
      </c>
      <c r="J1004" s="15">
        <f t="shared" si="561"/>
        <v>306527.03999999998</v>
      </c>
      <c r="K1004" s="35">
        <f t="shared" si="562"/>
        <v>4.7841065131036427E-2</v>
      </c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1:20" ht="25.5" x14ac:dyDescent="0.25">
      <c r="A1005" s="8" t="s">
        <v>185</v>
      </c>
      <c r="B1005" s="8" t="s">
        <v>186</v>
      </c>
      <c r="C1005" s="9" t="s">
        <v>25</v>
      </c>
      <c r="D1005" s="10">
        <v>18</v>
      </c>
      <c r="E1005" s="14">
        <v>4141.8900000000003</v>
      </c>
      <c r="F1005" s="14">
        <f t="shared" si="558"/>
        <v>74554.02</v>
      </c>
      <c r="G1005" s="14">
        <f t="shared" si="559"/>
        <v>1115.4100000000001</v>
      </c>
      <c r="H1005" s="14"/>
      <c r="I1005" s="14">
        <f t="shared" si="560"/>
        <v>5257.3</v>
      </c>
      <c r="J1005" s="15">
        <f t="shared" si="561"/>
        <v>94631.4</v>
      </c>
      <c r="K1005" s="35">
        <f t="shared" si="562"/>
        <v>1.4769551719943402E-2</v>
      </c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1:20" x14ac:dyDescent="0.25">
      <c r="A1006" s="80" t="s">
        <v>14</v>
      </c>
      <c r="B1006" s="81"/>
      <c r="C1006" s="81"/>
      <c r="D1006" s="81"/>
      <c r="E1006" s="81"/>
      <c r="F1006" s="81"/>
      <c r="G1006" s="81"/>
      <c r="H1006" s="81"/>
      <c r="I1006" s="82"/>
      <c r="J1006" s="15">
        <f>SUM(J1000:J1005)</f>
        <v>806076.51000000013</v>
      </c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8" spans="1:20" x14ac:dyDescent="0.25">
      <c r="A1008" s="91" t="s">
        <v>194</v>
      </c>
      <c r="B1008" s="92"/>
      <c r="C1008" s="92"/>
      <c r="D1008" s="92"/>
      <c r="E1008" s="92"/>
      <c r="F1008" s="92"/>
      <c r="G1008" s="92"/>
      <c r="H1008" s="92"/>
      <c r="I1008" s="93"/>
      <c r="J1008" s="16">
        <f>J1006+J997</f>
        <v>810765.46000000008</v>
      </c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10" spans="1:20" x14ac:dyDescent="0.25">
      <c r="A1010" s="102" t="s">
        <v>1611</v>
      </c>
      <c r="B1010" s="103"/>
      <c r="C1010" s="103"/>
      <c r="D1010" s="103"/>
      <c r="E1010" s="103"/>
      <c r="F1010" s="103"/>
      <c r="G1010" s="103"/>
      <c r="H1010" s="103"/>
      <c r="I1010" s="104"/>
      <c r="J1010" s="19">
        <f>J1008+J990+J738+J103</f>
        <v>6407195.1399999987</v>
      </c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  <row r="1012" spans="1:20" x14ac:dyDescent="0.25">
      <c r="A1012" s="98" t="s">
        <v>1620</v>
      </c>
      <c r="B1012" s="99"/>
      <c r="C1012" s="99"/>
      <c r="D1012" s="99"/>
      <c r="E1012" s="99"/>
      <c r="F1012" s="99"/>
      <c r="G1012" s="99"/>
      <c r="H1012" s="99"/>
      <c r="I1012" s="100"/>
      <c r="J1012" s="20">
        <f>J1006</f>
        <v>806076.51000000013</v>
      </c>
      <c r="K1012" s="7"/>
      <c r="L1012" s="7"/>
      <c r="M1012" s="7"/>
      <c r="N1012" s="7"/>
      <c r="O1012" s="7"/>
      <c r="P1012" s="7"/>
      <c r="Q1012" s="7"/>
      <c r="R1012" s="7"/>
      <c r="S1012" s="7"/>
      <c r="T1012" s="7"/>
    </row>
    <row r="1013" spans="1:20" x14ac:dyDescent="0.25">
      <c r="A1013" s="98" t="s">
        <v>1621</v>
      </c>
      <c r="B1013" s="99"/>
      <c r="C1013" s="99"/>
      <c r="D1013" s="99"/>
      <c r="E1013" s="99"/>
      <c r="F1013" s="99"/>
      <c r="G1013" s="99"/>
      <c r="H1013" s="99"/>
      <c r="I1013" s="100"/>
      <c r="J1013" s="43">
        <f>J1012/J1010</f>
        <v>0.12580801620473203</v>
      </c>
    </row>
    <row r="1015" spans="1:20" x14ac:dyDescent="0.25">
      <c r="A1015" s="98" t="s">
        <v>1622</v>
      </c>
      <c r="B1015" s="99"/>
      <c r="C1015" s="99"/>
      <c r="D1015" s="99"/>
      <c r="E1015" s="99"/>
      <c r="F1015" s="99"/>
      <c r="G1015" s="99"/>
      <c r="H1015" s="99"/>
      <c r="I1015" s="100"/>
      <c r="J1015" s="20">
        <f>SUM(J23:J45)</f>
        <v>164258.32</v>
      </c>
    </row>
    <row r="1016" spans="1:20" x14ac:dyDescent="0.25">
      <c r="A1016" s="98" t="s">
        <v>1647</v>
      </c>
      <c r="B1016" s="99"/>
      <c r="C1016" s="99"/>
      <c r="D1016" s="99"/>
      <c r="E1016" s="99"/>
      <c r="F1016" s="99"/>
      <c r="G1016" s="99"/>
      <c r="H1016" s="99"/>
      <c r="I1016" s="100"/>
      <c r="J1016" s="43">
        <f>J1015/J1010</f>
        <v>2.5636540859281531E-2</v>
      </c>
    </row>
  </sheetData>
  <mergeCells count="336">
    <mergeCell ref="A1015:I1015"/>
    <mergeCell ref="A1016:I1016"/>
    <mergeCell ref="A3:J3"/>
    <mergeCell ref="B10:D10"/>
    <mergeCell ref="B11:D11"/>
    <mergeCell ref="A1013:I1013"/>
    <mergeCell ref="A1008:I1008"/>
    <mergeCell ref="A1006:I1006"/>
    <mergeCell ref="A1010:I1010"/>
    <mergeCell ref="A1012:I1012"/>
    <mergeCell ref="B998:J998"/>
    <mergeCell ref="B999:J999"/>
    <mergeCell ref="A989:I989"/>
    <mergeCell ref="A990:I990"/>
    <mergeCell ref="B994:J994"/>
    <mergeCell ref="B995:J995"/>
    <mergeCell ref="A997:I997"/>
    <mergeCell ref="A740:J740"/>
    <mergeCell ref="A992:J992"/>
    <mergeCell ref="A983:I983"/>
    <mergeCell ref="B984:J984"/>
    <mergeCell ref="B985:J985"/>
    <mergeCell ref="B986:J986"/>
    <mergeCell ref="B987:J987"/>
    <mergeCell ref="B970:J970"/>
    <mergeCell ref="B973:J973"/>
    <mergeCell ref="B977:J977"/>
    <mergeCell ref="B979:J979"/>
    <mergeCell ref="B980:J980"/>
    <mergeCell ref="B941:J941"/>
    <mergeCell ref="B952:J952"/>
    <mergeCell ref="B958:J958"/>
    <mergeCell ref="B966:J966"/>
    <mergeCell ref="B969:J969"/>
    <mergeCell ref="B926:J926"/>
    <mergeCell ref="B927:J927"/>
    <mergeCell ref="B929:J929"/>
    <mergeCell ref="B931:J931"/>
    <mergeCell ref="B933:J933"/>
    <mergeCell ref="B901:J901"/>
    <mergeCell ref="B904:J904"/>
    <mergeCell ref="B906:J906"/>
    <mergeCell ref="B908:J908"/>
    <mergeCell ref="B912:J912"/>
    <mergeCell ref="B884:J884"/>
    <mergeCell ref="B887:J887"/>
    <mergeCell ref="B890:J890"/>
    <mergeCell ref="B893:J893"/>
    <mergeCell ref="B899:J899"/>
    <mergeCell ref="B867:J867"/>
    <mergeCell ref="B871:J871"/>
    <mergeCell ref="B876:J876"/>
    <mergeCell ref="B879:J879"/>
    <mergeCell ref="B881:J881"/>
    <mergeCell ref="B861:J861"/>
    <mergeCell ref="A863:I863"/>
    <mergeCell ref="B864:J864"/>
    <mergeCell ref="B865:J865"/>
    <mergeCell ref="B866:J866"/>
    <mergeCell ref="B851:J851"/>
    <mergeCell ref="B854:J854"/>
    <mergeCell ref="B855:J855"/>
    <mergeCell ref="B858:J858"/>
    <mergeCell ref="B859:J859"/>
    <mergeCell ref="B839:J839"/>
    <mergeCell ref="B842:J842"/>
    <mergeCell ref="B845:J845"/>
    <mergeCell ref="B846:J846"/>
    <mergeCell ref="B849:J849"/>
    <mergeCell ref="B827:J827"/>
    <mergeCell ref="B829:J829"/>
    <mergeCell ref="B830:J830"/>
    <mergeCell ref="B831:J831"/>
    <mergeCell ref="B838:J838"/>
    <mergeCell ref="B815:J815"/>
    <mergeCell ref="B819:J819"/>
    <mergeCell ref="B821:J821"/>
    <mergeCell ref="B823:J823"/>
    <mergeCell ref="B825:J825"/>
    <mergeCell ref="B807:J807"/>
    <mergeCell ref="B810:J810"/>
    <mergeCell ref="B811:J811"/>
    <mergeCell ref="B812:J812"/>
    <mergeCell ref="B814:J814"/>
    <mergeCell ref="B800:J800"/>
    <mergeCell ref="B801:J801"/>
    <mergeCell ref="B802:J802"/>
    <mergeCell ref="B803:J803"/>
    <mergeCell ref="B805:J805"/>
    <mergeCell ref="B773:J773"/>
    <mergeCell ref="B780:J780"/>
    <mergeCell ref="B787:J787"/>
    <mergeCell ref="B797:J797"/>
    <mergeCell ref="A799:I799"/>
    <mergeCell ref="B765:J765"/>
    <mergeCell ref="B767:J767"/>
    <mergeCell ref="B768:J768"/>
    <mergeCell ref="B770:J770"/>
    <mergeCell ref="B772:J772"/>
    <mergeCell ref="B751:J751"/>
    <mergeCell ref="B753:J753"/>
    <mergeCell ref="A762:I762"/>
    <mergeCell ref="B763:J763"/>
    <mergeCell ref="B764:J764"/>
    <mergeCell ref="B744:J744"/>
    <mergeCell ref="A747:I747"/>
    <mergeCell ref="B748:J748"/>
    <mergeCell ref="B749:J749"/>
    <mergeCell ref="B750:J750"/>
    <mergeCell ref="A737:I737"/>
    <mergeCell ref="A738:I738"/>
    <mergeCell ref="A105:J105"/>
    <mergeCell ref="A16:J16"/>
    <mergeCell ref="B743:J743"/>
    <mergeCell ref="B726:J726"/>
    <mergeCell ref="B727:J727"/>
    <mergeCell ref="B732:J732"/>
    <mergeCell ref="B733:J733"/>
    <mergeCell ref="B735:J735"/>
    <mergeCell ref="B696:J696"/>
    <mergeCell ref="B705:J705"/>
    <mergeCell ref="B710:J710"/>
    <mergeCell ref="A724:I724"/>
    <mergeCell ref="B725:J725"/>
    <mergeCell ref="B682:J682"/>
    <mergeCell ref="B683:J683"/>
    <mergeCell ref="B685:J685"/>
    <mergeCell ref="B686:J686"/>
    <mergeCell ref="B695:J695"/>
    <mergeCell ref="B673:J673"/>
    <mergeCell ref="B674:J674"/>
    <mergeCell ref="B676:J676"/>
    <mergeCell ref="B678:J678"/>
    <mergeCell ref="A681:I681"/>
    <mergeCell ref="B650:J650"/>
    <mergeCell ref="B653:J653"/>
    <mergeCell ref="B655:J655"/>
    <mergeCell ref="B664:J664"/>
    <mergeCell ref="B672:J672"/>
    <mergeCell ref="B636:J636"/>
    <mergeCell ref="B640:J640"/>
    <mergeCell ref="B642:J642"/>
    <mergeCell ref="B645:J645"/>
    <mergeCell ref="B648:J648"/>
    <mergeCell ref="B624:J624"/>
    <mergeCell ref="B626:J626"/>
    <mergeCell ref="B630:J630"/>
    <mergeCell ref="B632:J632"/>
    <mergeCell ref="B633:J633"/>
    <mergeCell ref="B612:J612"/>
    <mergeCell ref="B614:J614"/>
    <mergeCell ref="B616:J616"/>
    <mergeCell ref="B618:J618"/>
    <mergeCell ref="B620:J620"/>
    <mergeCell ref="B586:J586"/>
    <mergeCell ref="B587:J587"/>
    <mergeCell ref="B591:J591"/>
    <mergeCell ref="B595:J595"/>
    <mergeCell ref="B599:J599"/>
    <mergeCell ref="B554:J554"/>
    <mergeCell ref="B570:J570"/>
    <mergeCell ref="B577:J577"/>
    <mergeCell ref="B580:J580"/>
    <mergeCell ref="B584:J584"/>
    <mergeCell ref="B506:J506"/>
    <mergeCell ref="B509:J509"/>
    <mergeCell ref="B516:J516"/>
    <mergeCell ref="B527:J527"/>
    <mergeCell ref="B539:J539"/>
    <mergeCell ref="B496:J496"/>
    <mergeCell ref="A502:I502"/>
    <mergeCell ref="B503:J503"/>
    <mergeCell ref="B504:J504"/>
    <mergeCell ref="B505:J505"/>
    <mergeCell ref="B488:J488"/>
    <mergeCell ref="B489:J489"/>
    <mergeCell ref="B491:J491"/>
    <mergeCell ref="B493:J493"/>
    <mergeCell ref="B494:J494"/>
    <mergeCell ref="B470:J470"/>
    <mergeCell ref="B474:J474"/>
    <mergeCell ref="B480:J480"/>
    <mergeCell ref="B483:J483"/>
    <mergeCell ref="B487:J487"/>
    <mergeCell ref="B446:J446"/>
    <mergeCell ref="B449:J449"/>
    <mergeCell ref="B451:J451"/>
    <mergeCell ref="B460:J460"/>
    <mergeCell ref="B465:J465"/>
    <mergeCell ref="B433:J433"/>
    <mergeCell ref="B436:J436"/>
    <mergeCell ref="B438:J438"/>
    <mergeCell ref="B439:J439"/>
    <mergeCell ref="B440:J440"/>
    <mergeCell ref="B417:J417"/>
    <mergeCell ref="B428:J428"/>
    <mergeCell ref="B429:J429"/>
    <mergeCell ref="B430:J430"/>
    <mergeCell ref="B432:J432"/>
    <mergeCell ref="B373:J373"/>
    <mergeCell ref="B383:J383"/>
    <mergeCell ref="B387:J387"/>
    <mergeCell ref="B398:J398"/>
    <mergeCell ref="B405:J405"/>
    <mergeCell ref="A362:I362"/>
    <mergeCell ref="B363:J363"/>
    <mergeCell ref="B364:J364"/>
    <mergeCell ref="B365:J365"/>
    <mergeCell ref="B366:J366"/>
    <mergeCell ref="B345:J345"/>
    <mergeCell ref="B350:J350"/>
    <mergeCell ref="B351:J351"/>
    <mergeCell ref="B359:J359"/>
    <mergeCell ref="B360:J360"/>
    <mergeCell ref="B307:J307"/>
    <mergeCell ref="B311:J311"/>
    <mergeCell ref="B313:J313"/>
    <mergeCell ref="B323:J323"/>
    <mergeCell ref="B335:J335"/>
    <mergeCell ref="B295:J295"/>
    <mergeCell ref="B298:J298"/>
    <mergeCell ref="B300:J300"/>
    <mergeCell ref="B301:J301"/>
    <mergeCell ref="B303:J303"/>
    <mergeCell ref="B285:J285"/>
    <mergeCell ref="B286:J286"/>
    <mergeCell ref="B289:J289"/>
    <mergeCell ref="B291:J291"/>
    <mergeCell ref="B293:J293"/>
    <mergeCell ref="B273:J273"/>
    <mergeCell ref="B276:J276"/>
    <mergeCell ref="B279:J279"/>
    <mergeCell ref="B280:J280"/>
    <mergeCell ref="B282:J282"/>
    <mergeCell ref="B259:J259"/>
    <mergeCell ref="B265:J265"/>
    <mergeCell ref="B267:J267"/>
    <mergeCell ref="B269:J269"/>
    <mergeCell ref="B271:J271"/>
    <mergeCell ref="B250:J250"/>
    <mergeCell ref="B253:J253"/>
    <mergeCell ref="B254:J254"/>
    <mergeCell ref="B256:J256"/>
    <mergeCell ref="B258:J258"/>
    <mergeCell ref="B234:J234"/>
    <mergeCell ref="B240:J240"/>
    <mergeCell ref="B242:J242"/>
    <mergeCell ref="B243:J243"/>
    <mergeCell ref="B246:J246"/>
    <mergeCell ref="B224:J224"/>
    <mergeCell ref="B225:J225"/>
    <mergeCell ref="B228:J228"/>
    <mergeCell ref="B230:J230"/>
    <mergeCell ref="B232:J232"/>
    <mergeCell ref="B210:J210"/>
    <mergeCell ref="B211:J211"/>
    <mergeCell ref="B213:J213"/>
    <mergeCell ref="B215:J215"/>
    <mergeCell ref="B218:J218"/>
    <mergeCell ref="B182:J182"/>
    <mergeCell ref="B196:J196"/>
    <mergeCell ref="B204:J204"/>
    <mergeCell ref="B205:J205"/>
    <mergeCell ref="B207:J207"/>
    <mergeCell ref="B165:J165"/>
    <mergeCell ref="B169:J169"/>
    <mergeCell ref="B170:J170"/>
    <mergeCell ref="B173:J173"/>
    <mergeCell ref="B175:J175"/>
    <mergeCell ref="B155:J155"/>
    <mergeCell ref="B156:J156"/>
    <mergeCell ref="B158:J158"/>
    <mergeCell ref="B161:J161"/>
    <mergeCell ref="B163:J163"/>
    <mergeCell ref="B148:J148"/>
    <mergeCell ref="B149:J149"/>
    <mergeCell ref="B151:J151"/>
    <mergeCell ref="A153:I153"/>
    <mergeCell ref="B154:J154"/>
    <mergeCell ref="B121:J121"/>
    <mergeCell ref="B123:J123"/>
    <mergeCell ref="B129:J129"/>
    <mergeCell ref="B138:J138"/>
    <mergeCell ref="B143:J143"/>
    <mergeCell ref="B114:J114"/>
    <mergeCell ref="B115:J115"/>
    <mergeCell ref="B116:J116"/>
    <mergeCell ref="B118:J118"/>
    <mergeCell ref="B119:J119"/>
    <mergeCell ref="B108:J108"/>
    <mergeCell ref="B109:J109"/>
    <mergeCell ref="A112:I112"/>
    <mergeCell ref="B113:J113"/>
    <mergeCell ref="A1:D1"/>
    <mergeCell ref="E1:J1"/>
    <mergeCell ref="A2:J2"/>
    <mergeCell ref="A4:J4"/>
    <mergeCell ref="B19:J19"/>
    <mergeCell ref="B22:J22"/>
    <mergeCell ref="B52:J52"/>
    <mergeCell ref="B29:J29"/>
    <mergeCell ref="B32:J32"/>
    <mergeCell ref="A103:I103"/>
    <mergeCell ref="B62:J62"/>
    <mergeCell ref="B20:J20"/>
    <mergeCell ref="B21:J21"/>
    <mergeCell ref="B25:J25"/>
    <mergeCell ref="B27:J27"/>
    <mergeCell ref="B31:J31"/>
    <mergeCell ref="B35:J35"/>
    <mergeCell ref="B42:J42"/>
    <mergeCell ref="B44:J44"/>
    <mergeCell ref="B48:J48"/>
    <mergeCell ref="B50:J50"/>
    <mergeCell ref="B55:J55"/>
    <mergeCell ref="B60:J60"/>
    <mergeCell ref="B39:J39"/>
    <mergeCell ref="B41:J41"/>
    <mergeCell ref="B46:J46"/>
    <mergeCell ref="B49:J49"/>
    <mergeCell ref="B80:J80"/>
    <mergeCell ref="B82:J82"/>
    <mergeCell ref="B66:J66"/>
    <mergeCell ref="B69:J69"/>
    <mergeCell ref="B72:J72"/>
    <mergeCell ref="B57:J57"/>
    <mergeCell ref="A78:I78"/>
    <mergeCell ref="A98:I98"/>
    <mergeCell ref="A102:I102"/>
    <mergeCell ref="B64:J64"/>
    <mergeCell ref="B65:J65"/>
    <mergeCell ref="B73:J73"/>
    <mergeCell ref="B75:J75"/>
    <mergeCell ref="B79:J79"/>
    <mergeCell ref="B84:J84"/>
    <mergeCell ref="B99:J99"/>
  </mergeCells>
  <pageMargins left="0.25" right="0.25" top="0.75" bottom="0.75" header="0.3" footer="0.3"/>
  <pageSetup paperSize="9" scale="57" orientation="portrait" r:id="rId1"/>
  <headerFooter>
    <oddFooter>&amp;CEng. Civil Daniele Firme Miranda
CREA nº 24965/D-DF
ART nº 0720200047165</oddFooter>
  </headerFooter>
  <rowBreaks count="13" manualBreakCount="13">
    <brk id="98" max="9" man="1"/>
    <brk id="164" max="9" man="1"/>
    <brk id="212" max="9" man="1"/>
    <brk id="245" max="9" man="1"/>
    <brk id="450" max="9" man="1"/>
    <brk id="553" max="9" man="1"/>
    <brk id="586" max="9" man="1"/>
    <brk id="617" max="9" man="1"/>
    <brk id="709" max="9" man="1"/>
    <brk id="779" max="9" man="1"/>
    <brk id="804" max="9" man="1"/>
    <brk id="880" max="9" man="1"/>
    <brk id="98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B93A8-BC4D-4B99-B6AC-FF40EB36E775}">
  <dimension ref="A1:T674"/>
  <sheetViews>
    <sheetView showGridLines="0" view="pageLayout" zoomScale="55" zoomScaleNormal="90" zoomScaleSheetLayoutView="85" zoomScalePageLayoutView="55" workbookViewId="0">
      <selection activeCell="E56" sqref="E56"/>
    </sheetView>
  </sheetViews>
  <sheetFormatPr defaultRowHeight="15" x14ac:dyDescent="0.25"/>
  <cols>
    <col min="1" max="1" width="16.28515625" style="2" customWidth="1"/>
    <col min="2" max="2" width="54.140625" style="2" customWidth="1"/>
    <col min="3" max="3" width="10.42578125" style="2" customWidth="1"/>
    <col min="4" max="4" width="12.85546875" style="2" customWidth="1"/>
    <col min="5" max="5" width="18.5703125" style="23" customWidth="1"/>
    <col min="6" max="6" width="12.7109375" style="18" bestFit="1" customWidth="1"/>
    <col min="7" max="7" width="18.140625" style="21" bestFit="1" customWidth="1"/>
    <col min="8" max="16384" width="9.140625" style="34"/>
  </cols>
  <sheetData>
    <row r="1" spans="1:20" s="2" customFormat="1" x14ac:dyDescent="0.25">
      <c r="A1" s="105"/>
      <c r="B1" s="105"/>
      <c r="C1" s="105"/>
      <c r="D1" s="105"/>
      <c r="E1" s="105"/>
      <c r="F1" s="105"/>
      <c r="G1" s="105"/>
      <c r="H1" s="62"/>
      <c r="I1" s="62"/>
      <c r="J1" s="63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8" customHeight="1" x14ac:dyDescent="0.25">
      <c r="A2" s="89" t="s">
        <v>0</v>
      </c>
      <c r="B2" s="89"/>
      <c r="C2" s="89"/>
      <c r="D2" s="89"/>
      <c r="E2" s="89"/>
      <c r="F2" s="89"/>
      <c r="G2" s="89"/>
      <c r="H2" s="64"/>
      <c r="I2" s="64"/>
      <c r="J2" s="65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18" customHeight="1" x14ac:dyDescent="0.25">
      <c r="A3" s="89" t="s">
        <v>1635</v>
      </c>
      <c r="B3" s="89"/>
      <c r="C3" s="89"/>
      <c r="D3" s="89"/>
      <c r="E3" s="89"/>
      <c r="F3" s="89"/>
      <c r="G3" s="89"/>
      <c r="H3" s="66"/>
      <c r="I3" s="66"/>
      <c r="J3" s="6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18" customHeight="1" x14ac:dyDescent="0.25">
      <c r="A4" s="89" t="s">
        <v>1649</v>
      </c>
      <c r="B4" s="89"/>
      <c r="C4" s="89"/>
      <c r="D4" s="89"/>
      <c r="E4" s="89"/>
      <c r="F4" s="89"/>
      <c r="G4" s="89"/>
      <c r="H4" s="64"/>
      <c r="I4" s="64"/>
      <c r="J4" s="65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2" customFormat="1" x14ac:dyDescent="0.25">
      <c r="A5" s="106"/>
      <c r="B5" s="106"/>
      <c r="C5" s="106"/>
      <c r="D5" s="106"/>
      <c r="E5" s="106"/>
      <c r="F5" s="106"/>
      <c r="G5" s="106"/>
      <c r="H5" s="36"/>
      <c r="I5" s="36"/>
      <c r="J5" s="37"/>
    </row>
    <row r="6" spans="1:20" s="2" customFormat="1" x14ac:dyDescent="0.25">
      <c r="A6" s="77"/>
      <c r="B6" s="77"/>
      <c r="C6" s="77"/>
      <c r="D6" s="77"/>
      <c r="E6" s="78"/>
      <c r="F6" s="78"/>
      <c r="G6" s="78"/>
      <c r="H6" s="18"/>
      <c r="I6" s="18"/>
      <c r="J6" s="23"/>
    </row>
    <row r="7" spans="1:20" s="61" customFormat="1" x14ac:dyDescent="0.25">
      <c r="A7" s="72" t="s">
        <v>3</v>
      </c>
      <c r="B7" s="72" t="s">
        <v>4</v>
      </c>
      <c r="C7" s="72" t="s">
        <v>5</v>
      </c>
      <c r="D7" s="72" t="s">
        <v>6</v>
      </c>
      <c r="E7" s="73" t="s">
        <v>200</v>
      </c>
      <c r="F7" s="73" t="s">
        <v>1623</v>
      </c>
      <c r="G7" s="73" t="s">
        <v>1624</v>
      </c>
    </row>
    <row r="8" spans="1:20" s="2" customFormat="1" x14ac:dyDescent="0.25">
      <c r="E8" s="18"/>
      <c r="F8" s="18"/>
      <c r="G8" s="18"/>
      <c r="H8" s="18"/>
      <c r="I8" s="18"/>
      <c r="J8" s="23"/>
    </row>
    <row r="9" spans="1:20" s="2" customFormat="1" x14ac:dyDescent="0.25">
      <c r="A9" s="39" t="s">
        <v>1638</v>
      </c>
      <c r="B9" s="38" t="s">
        <v>1636</v>
      </c>
      <c r="C9" s="38"/>
      <c r="D9" s="38"/>
      <c r="E9" s="38"/>
      <c r="F9" s="38"/>
      <c r="G9" s="38"/>
      <c r="H9" s="68"/>
      <c r="I9" s="68"/>
      <c r="J9" s="69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x14ac:dyDescent="0.25">
      <c r="A10" s="39" t="s">
        <v>1637</v>
      </c>
      <c r="B10" s="101" t="s">
        <v>2</v>
      </c>
      <c r="C10" s="101"/>
      <c r="D10" s="101"/>
      <c r="E10" s="17"/>
      <c r="F10" s="17"/>
      <c r="G10" s="17"/>
      <c r="H10" s="70"/>
      <c r="I10" s="70"/>
      <c r="J10" s="71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x14ac:dyDescent="0.25">
      <c r="A11" s="39" t="s">
        <v>1639</v>
      </c>
      <c r="B11" s="101" t="s">
        <v>1640</v>
      </c>
      <c r="C11" s="101"/>
      <c r="D11" s="101"/>
      <c r="E11" s="17"/>
      <c r="F11" s="17"/>
      <c r="G11" s="17"/>
      <c r="H11" s="70"/>
      <c r="I11" s="70"/>
      <c r="J11" s="71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x14ac:dyDescent="0.25">
      <c r="A12" s="39" t="s">
        <v>1641</v>
      </c>
      <c r="B12" s="38" t="s">
        <v>1642</v>
      </c>
      <c r="C12" s="38"/>
      <c r="D12" s="38"/>
      <c r="E12" s="38"/>
      <c r="F12" s="38"/>
      <c r="G12" s="38"/>
      <c r="H12" s="68"/>
      <c r="I12" s="68"/>
      <c r="J12" s="69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x14ac:dyDescent="0.25">
      <c r="A13" s="39" t="s">
        <v>1643</v>
      </c>
      <c r="B13" s="41">
        <v>0.26929999999999998</v>
      </c>
      <c r="C13" s="40"/>
      <c r="D13" s="40"/>
      <c r="E13" s="17"/>
      <c r="F13" s="17"/>
      <c r="G13" s="17"/>
      <c r="H13" s="70"/>
      <c r="I13" s="70"/>
      <c r="J13" s="71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x14ac:dyDescent="0.25">
      <c r="A14" s="39" t="s">
        <v>1644</v>
      </c>
      <c r="B14" s="41">
        <v>0.20930000000000001</v>
      </c>
      <c r="C14" s="40" t="s">
        <v>1645</v>
      </c>
      <c r="D14" s="40"/>
      <c r="E14" s="17"/>
      <c r="F14" s="17"/>
      <c r="G14" s="17"/>
      <c r="H14" s="70"/>
      <c r="I14" s="70"/>
      <c r="J14" s="71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x14ac:dyDescent="0.25">
      <c r="E15" s="18"/>
      <c r="F15" s="18"/>
      <c r="G15" s="18"/>
      <c r="H15" s="18"/>
      <c r="I15" s="18"/>
      <c r="J15" s="23"/>
    </row>
    <row r="16" spans="1:20" s="61" customFormat="1" x14ac:dyDescent="0.25">
      <c r="A16" s="5" t="s">
        <v>3</v>
      </c>
      <c r="B16" s="5" t="s">
        <v>4</v>
      </c>
      <c r="C16" s="5" t="s">
        <v>5</v>
      </c>
      <c r="D16" s="5" t="s">
        <v>6</v>
      </c>
      <c r="E16" s="13" t="s">
        <v>200</v>
      </c>
      <c r="F16" s="13" t="s">
        <v>1623</v>
      </c>
      <c r="G16" s="13" t="s">
        <v>1624</v>
      </c>
    </row>
    <row r="17" spans="1:7" ht="25.5" x14ac:dyDescent="0.25">
      <c r="A17" s="24" t="s">
        <v>283</v>
      </c>
      <c r="B17" s="24" t="s">
        <v>284</v>
      </c>
      <c r="C17" s="25" t="s">
        <v>32</v>
      </c>
      <c r="D17" s="26">
        <v>1300.17</v>
      </c>
      <c r="E17" s="27">
        <v>347405.42</v>
      </c>
      <c r="F17" s="28">
        <f t="shared" ref="F17:F80" si="0">E17/SUM(E:E)</f>
        <v>5.4221139267501849E-2</v>
      </c>
      <c r="G17" s="29">
        <f>F17</f>
        <v>5.4221139267501849E-2</v>
      </c>
    </row>
    <row r="18" spans="1:7" ht="25.5" x14ac:dyDescent="0.25">
      <c r="A18" s="24" t="s">
        <v>1629</v>
      </c>
      <c r="B18" s="24" t="s">
        <v>1630</v>
      </c>
      <c r="C18" s="25" t="s">
        <v>25</v>
      </c>
      <c r="D18" s="26">
        <v>18</v>
      </c>
      <c r="E18" s="27">
        <v>306527.03999999998</v>
      </c>
      <c r="F18" s="28">
        <f t="shared" si="0"/>
        <v>4.7841065131036559E-2</v>
      </c>
      <c r="G18" s="29">
        <f>F18+G17</f>
        <v>0.10206220439853841</v>
      </c>
    </row>
    <row r="19" spans="1:7" ht="25.5" x14ac:dyDescent="0.25">
      <c r="A19" s="24" t="s">
        <v>443</v>
      </c>
      <c r="B19" s="24" t="s">
        <v>444</v>
      </c>
      <c r="C19" s="25" t="s">
        <v>32</v>
      </c>
      <c r="D19" s="26">
        <v>1116.1500000000001</v>
      </c>
      <c r="E19" s="27">
        <v>270041.33</v>
      </c>
      <c r="F19" s="28">
        <f t="shared" si="0"/>
        <v>4.2146574920769592E-2</v>
      </c>
      <c r="G19" s="29">
        <f t="shared" ref="G19:G82" si="1">F19+G18</f>
        <v>0.14420877931930801</v>
      </c>
    </row>
    <row r="20" spans="1:7" ht="51" x14ac:dyDescent="0.25">
      <c r="A20" s="24" t="s">
        <v>1602</v>
      </c>
      <c r="B20" s="24" t="s">
        <v>1603</v>
      </c>
      <c r="C20" s="25" t="s">
        <v>13</v>
      </c>
      <c r="D20" s="26">
        <v>1</v>
      </c>
      <c r="E20" s="27">
        <v>233394.9</v>
      </c>
      <c r="F20" s="28">
        <f t="shared" si="0"/>
        <v>3.6427000411290843E-2</v>
      </c>
      <c r="G20" s="29">
        <f t="shared" si="1"/>
        <v>0.18063577973059886</v>
      </c>
    </row>
    <row r="21" spans="1:7" ht="52.5" customHeight="1" x14ac:dyDescent="0.25">
      <c r="A21" s="24" t="s">
        <v>578</v>
      </c>
      <c r="B21" s="24" t="s">
        <v>579</v>
      </c>
      <c r="C21" s="25" t="s">
        <v>32</v>
      </c>
      <c r="D21" s="26">
        <v>527.69000000000005</v>
      </c>
      <c r="E21" s="27">
        <v>214173.54</v>
      </c>
      <c r="F21" s="28">
        <f t="shared" si="0"/>
        <v>3.3427035593612438E-2</v>
      </c>
      <c r="G21" s="29">
        <f t="shared" si="1"/>
        <v>0.21406281532421129</v>
      </c>
    </row>
    <row r="22" spans="1:7" ht="25.5" x14ac:dyDescent="0.25">
      <c r="A22" s="24" t="s">
        <v>1025</v>
      </c>
      <c r="B22" s="24" t="s">
        <v>1026</v>
      </c>
      <c r="C22" s="25" t="s">
        <v>47</v>
      </c>
      <c r="D22" s="26">
        <v>1437.83</v>
      </c>
      <c r="E22" s="27">
        <v>209146.75</v>
      </c>
      <c r="F22" s="28">
        <f t="shared" si="0"/>
        <v>3.2642481683490696E-2</v>
      </c>
      <c r="G22" s="29">
        <f t="shared" si="1"/>
        <v>0.246705297007702</v>
      </c>
    </row>
    <row r="23" spans="1:7" x14ac:dyDescent="0.25">
      <c r="A23" s="24" t="s">
        <v>181</v>
      </c>
      <c r="B23" s="24" t="s">
        <v>182</v>
      </c>
      <c r="C23" s="25" t="s">
        <v>183</v>
      </c>
      <c r="D23" s="26">
        <v>8424</v>
      </c>
      <c r="E23" s="27">
        <v>202344.48</v>
      </c>
      <c r="F23" s="28">
        <f t="shared" si="0"/>
        <v>3.1580820558557328E-2</v>
      </c>
      <c r="G23" s="29">
        <f t="shared" si="1"/>
        <v>0.27828611756625932</v>
      </c>
    </row>
    <row r="24" spans="1:7" ht="25.5" x14ac:dyDescent="0.25">
      <c r="A24" s="24" t="s">
        <v>280</v>
      </c>
      <c r="B24" s="24" t="s">
        <v>281</v>
      </c>
      <c r="C24" s="25" t="s">
        <v>84</v>
      </c>
      <c r="D24" s="26">
        <v>70.48</v>
      </c>
      <c r="E24" s="27">
        <v>196364.32</v>
      </c>
      <c r="F24" s="28">
        <f t="shared" si="0"/>
        <v>3.064746986931954E-2</v>
      </c>
      <c r="G24" s="29">
        <f t="shared" si="1"/>
        <v>0.30893358743557886</v>
      </c>
    </row>
    <row r="25" spans="1:7" ht="63.75" x14ac:dyDescent="0.25">
      <c r="A25" s="24" t="s">
        <v>1115</v>
      </c>
      <c r="B25" s="24" t="s">
        <v>1116</v>
      </c>
      <c r="C25" s="25" t="s">
        <v>13</v>
      </c>
      <c r="D25" s="26">
        <v>2</v>
      </c>
      <c r="E25" s="27">
        <v>168123.64</v>
      </c>
      <c r="F25" s="28">
        <f t="shared" si="0"/>
        <v>2.6239818879622966E-2</v>
      </c>
      <c r="G25" s="29">
        <f t="shared" si="1"/>
        <v>0.33517340631520182</v>
      </c>
    </row>
    <row r="26" spans="1:7" ht="25.5" x14ac:dyDescent="0.25">
      <c r="A26" s="24" t="s">
        <v>491</v>
      </c>
      <c r="B26" s="24" t="s">
        <v>492</v>
      </c>
      <c r="C26" s="25" t="s">
        <v>32</v>
      </c>
      <c r="D26" s="26">
        <v>1045.06</v>
      </c>
      <c r="E26" s="27">
        <v>130444.38</v>
      </c>
      <c r="F26" s="28">
        <f t="shared" si="0"/>
        <v>2.035904590850348E-2</v>
      </c>
      <c r="G26" s="29">
        <f t="shared" si="1"/>
        <v>0.35553245222370528</v>
      </c>
    </row>
    <row r="27" spans="1:7" ht="51" x14ac:dyDescent="0.25">
      <c r="A27" s="24" t="s">
        <v>1287</v>
      </c>
      <c r="B27" s="24" t="s">
        <v>1288</v>
      </c>
      <c r="C27" s="25" t="s">
        <v>13</v>
      </c>
      <c r="D27" s="26">
        <v>19</v>
      </c>
      <c r="E27" s="27">
        <v>126972.82</v>
      </c>
      <c r="F27" s="28">
        <f t="shared" si="0"/>
        <v>1.9817223796932831E-2</v>
      </c>
      <c r="G27" s="29">
        <f t="shared" si="1"/>
        <v>0.37534967602063812</v>
      </c>
    </row>
    <row r="28" spans="1:7" ht="38.25" x14ac:dyDescent="0.25">
      <c r="A28" s="24" t="s">
        <v>389</v>
      </c>
      <c r="B28" s="24" t="s">
        <v>390</v>
      </c>
      <c r="C28" s="25" t="s">
        <v>32</v>
      </c>
      <c r="D28" s="26">
        <v>199.2</v>
      </c>
      <c r="E28" s="27">
        <v>112372.7</v>
      </c>
      <c r="F28" s="28">
        <f t="shared" si="0"/>
        <v>1.753851686184172E-2</v>
      </c>
      <c r="G28" s="29">
        <f t="shared" si="1"/>
        <v>0.39288819288247984</v>
      </c>
    </row>
    <row r="29" spans="1:7" ht="63.75" x14ac:dyDescent="0.25">
      <c r="A29" s="24" t="s">
        <v>295</v>
      </c>
      <c r="B29" s="24" t="s">
        <v>296</v>
      </c>
      <c r="C29" s="25" t="s">
        <v>32</v>
      </c>
      <c r="D29" s="26">
        <v>1287.31</v>
      </c>
      <c r="E29" s="27">
        <v>110708.66</v>
      </c>
      <c r="F29" s="28">
        <f t="shared" si="0"/>
        <v>1.7278802593173451E-2</v>
      </c>
      <c r="G29" s="29">
        <f t="shared" si="1"/>
        <v>0.41016699547565327</v>
      </c>
    </row>
    <row r="30" spans="1:7" ht="25.5" x14ac:dyDescent="0.25">
      <c r="A30" s="24" t="s">
        <v>1612</v>
      </c>
      <c r="B30" s="24" t="s">
        <v>180</v>
      </c>
      <c r="C30" s="25" t="s">
        <v>183</v>
      </c>
      <c r="D30" s="26">
        <v>840</v>
      </c>
      <c r="E30" s="27">
        <v>95314.8</v>
      </c>
      <c r="F30" s="28">
        <f t="shared" si="0"/>
        <v>1.4876213056935282E-2</v>
      </c>
      <c r="G30" s="29">
        <f t="shared" si="1"/>
        <v>0.42504320853258853</v>
      </c>
    </row>
    <row r="31" spans="1:7" ht="25.5" x14ac:dyDescent="0.25">
      <c r="A31" s="24" t="s">
        <v>185</v>
      </c>
      <c r="B31" s="24" t="s">
        <v>186</v>
      </c>
      <c r="C31" s="25" t="s">
        <v>25</v>
      </c>
      <c r="D31" s="26">
        <v>18</v>
      </c>
      <c r="E31" s="27">
        <v>94631.4</v>
      </c>
      <c r="F31" s="28">
        <f t="shared" si="0"/>
        <v>1.4769551719943444E-2</v>
      </c>
      <c r="G31" s="29">
        <f t="shared" si="1"/>
        <v>0.43981276025253196</v>
      </c>
    </row>
    <row r="32" spans="1:7" ht="76.5" x14ac:dyDescent="0.25">
      <c r="A32" s="24" t="s">
        <v>475</v>
      </c>
      <c r="B32" s="24" t="s">
        <v>476</v>
      </c>
      <c r="C32" s="25" t="s">
        <v>32</v>
      </c>
      <c r="D32" s="26">
        <v>2690.88</v>
      </c>
      <c r="E32" s="27">
        <v>94046.25</v>
      </c>
      <c r="F32" s="28">
        <f t="shared" si="0"/>
        <v>1.46782247059827E-2</v>
      </c>
      <c r="G32" s="29">
        <f t="shared" si="1"/>
        <v>0.45449098495851464</v>
      </c>
    </row>
    <row r="33" spans="1:7" ht="25.5" x14ac:dyDescent="0.25">
      <c r="A33" s="24" t="s">
        <v>1279</v>
      </c>
      <c r="B33" s="24" t="s">
        <v>1280</v>
      </c>
      <c r="C33" s="25" t="s">
        <v>13</v>
      </c>
      <c r="D33" s="26">
        <v>1</v>
      </c>
      <c r="E33" s="27">
        <v>90539.86</v>
      </c>
      <c r="F33" s="28">
        <f t="shared" si="0"/>
        <v>1.4130966518369576E-2</v>
      </c>
      <c r="G33" s="29">
        <f t="shared" si="1"/>
        <v>0.46862195147688424</v>
      </c>
    </row>
    <row r="34" spans="1:7" ht="25.5" x14ac:dyDescent="0.25">
      <c r="A34" s="24" t="s">
        <v>405</v>
      </c>
      <c r="B34" s="24" t="s">
        <v>406</v>
      </c>
      <c r="C34" s="25" t="s">
        <v>32</v>
      </c>
      <c r="D34" s="26">
        <v>655.54</v>
      </c>
      <c r="E34" s="27">
        <v>88668.34</v>
      </c>
      <c r="F34" s="28">
        <f t="shared" si="0"/>
        <v>1.383886990524847E-2</v>
      </c>
      <c r="G34" s="29">
        <f t="shared" si="1"/>
        <v>0.4824608213821327</v>
      </c>
    </row>
    <row r="35" spans="1:7" ht="25.5" x14ac:dyDescent="0.25">
      <c r="A35" s="24" t="s">
        <v>1510</v>
      </c>
      <c r="B35" s="24" t="s">
        <v>1511</v>
      </c>
      <c r="C35" s="25" t="s">
        <v>13</v>
      </c>
      <c r="D35" s="26">
        <v>1</v>
      </c>
      <c r="E35" s="27">
        <v>87864.13</v>
      </c>
      <c r="F35" s="28">
        <f t="shared" si="0"/>
        <v>1.3713353203723442E-2</v>
      </c>
      <c r="G35" s="29">
        <f t="shared" si="1"/>
        <v>0.49617417458585616</v>
      </c>
    </row>
    <row r="36" spans="1:7" ht="38.25" x14ac:dyDescent="0.25">
      <c r="A36" s="24" t="s">
        <v>453</v>
      </c>
      <c r="B36" s="24" t="s">
        <v>454</v>
      </c>
      <c r="C36" s="25" t="s">
        <v>84</v>
      </c>
      <c r="D36" s="26">
        <v>625.73</v>
      </c>
      <c r="E36" s="27">
        <v>79430.16</v>
      </c>
      <c r="F36" s="28">
        <f t="shared" si="0"/>
        <v>1.2397025260572949E-2</v>
      </c>
      <c r="G36" s="29">
        <f t="shared" si="1"/>
        <v>0.50857119984642907</v>
      </c>
    </row>
    <row r="37" spans="1:7" ht="25.5" x14ac:dyDescent="0.25">
      <c r="A37" s="24" t="s">
        <v>1626</v>
      </c>
      <c r="B37" s="24" t="s">
        <v>1625</v>
      </c>
      <c r="C37" s="25" t="s">
        <v>13</v>
      </c>
      <c r="D37" s="26">
        <v>37</v>
      </c>
      <c r="E37" s="27">
        <v>78749.320000000007</v>
      </c>
      <c r="F37" s="28">
        <f t="shared" si="0"/>
        <v>1.2290763474389862E-2</v>
      </c>
      <c r="G37" s="29">
        <f t="shared" si="1"/>
        <v>0.52086196332081891</v>
      </c>
    </row>
    <row r="38" spans="1:7" x14ac:dyDescent="0.25">
      <c r="A38" s="24" t="s">
        <v>1614</v>
      </c>
      <c r="B38" s="24" t="s">
        <v>184</v>
      </c>
      <c r="C38" s="25" t="s">
        <v>25</v>
      </c>
      <c r="D38" s="26">
        <v>15</v>
      </c>
      <c r="E38" s="27">
        <v>78664.350000000006</v>
      </c>
      <c r="F38" s="28">
        <f t="shared" si="0"/>
        <v>1.2277501821179156E-2</v>
      </c>
      <c r="G38" s="29">
        <f t="shared" si="1"/>
        <v>0.53313946514199806</v>
      </c>
    </row>
    <row r="39" spans="1:7" ht="51" x14ac:dyDescent="0.25">
      <c r="A39" s="24" t="s">
        <v>343</v>
      </c>
      <c r="B39" s="24" t="s">
        <v>344</v>
      </c>
      <c r="C39" s="25" t="s">
        <v>13</v>
      </c>
      <c r="D39" s="26">
        <v>1</v>
      </c>
      <c r="E39" s="27">
        <v>70797.47</v>
      </c>
      <c r="F39" s="28">
        <f t="shared" si="0"/>
        <v>1.1049682185893313E-2</v>
      </c>
      <c r="G39" s="29">
        <f t="shared" si="1"/>
        <v>0.54418914732789136</v>
      </c>
    </row>
    <row r="40" spans="1:7" ht="51" x14ac:dyDescent="0.25">
      <c r="A40" s="24" t="s">
        <v>345</v>
      </c>
      <c r="B40" s="24" t="s">
        <v>346</v>
      </c>
      <c r="C40" s="25" t="s">
        <v>13</v>
      </c>
      <c r="D40" s="26">
        <v>1</v>
      </c>
      <c r="E40" s="27">
        <v>70430.179999999993</v>
      </c>
      <c r="F40" s="28">
        <f t="shared" si="0"/>
        <v>1.0992357570055249E-2</v>
      </c>
      <c r="G40" s="29">
        <f t="shared" si="1"/>
        <v>0.5551815048979466</v>
      </c>
    </row>
    <row r="41" spans="1:7" ht="38.25" x14ac:dyDescent="0.25">
      <c r="A41" s="24" t="s">
        <v>1127</v>
      </c>
      <c r="B41" s="24" t="s">
        <v>1128</v>
      </c>
      <c r="C41" s="25" t="s">
        <v>13</v>
      </c>
      <c r="D41" s="26">
        <v>328</v>
      </c>
      <c r="E41" s="27">
        <v>66957.919999999998</v>
      </c>
      <c r="F41" s="28">
        <f t="shared" si="0"/>
        <v>1.0450426206310332E-2</v>
      </c>
      <c r="G41" s="29">
        <f t="shared" si="1"/>
        <v>0.56563193110425691</v>
      </c>
    </row>
    <row r="42" spans="1:7" ht="51" x14ac:dyDescent="0.25">
      <c r="A42" s="24" t="s">
        <v>451</v>
      </c>
      <c r="B42" s="24" t="s">
        <v>452</v>
      </c>
      <c r="C42" s="25" t="s">
        <v>32</v>
      </c>
      <c r="D42" s="26">
        <v>625.73</v>
      </c>
      <c r="E42" s="27">
        <v>56372.01</v>
      </c>
      <c r="F42" s="28">
        <f t="shared" si="0"/>
        <v>8.7982352290272483E-3</v>
      </c>
      <c r="G42" s="29">
        <f t="shared" si="1"/>
        <v>0.57443016633328414</v>
      </c>
    </row>
    <row r="43" spans="1:7" ht="76.5" x14ac:dyDescent="0.25">
      <c r="A43" s="24" t="s">
        <v>297</v>
      </c>
      <c r="B43" s="24" t="s">
        <v>298</v>
      </c>
      <c r="C43" s="25" t="s">
        <v>32</v>
      </c>
      <c r="D43" s="26">
        <v>347.34</v>
      </c>
      <c r="E43" s="27">
        <v>53459.09</v>
      </c>
      <c r="F43" s="28">
        <f t="shared" si="0"/>
        <v>8.3436025955033032E-3</v>
      </c>
      <c r="G43" s="29">
        <f t="shared" si="1"/>
        <v>0.58277376892878741</v>
      </c>
    </row>
    <row r="44" spans="1:7" ht="25.5" x14ac:dyDescent="0.25">
      <c r="A44" s="24" t="s">
        <v>1336</v>
      </c>
      <c r="B44" s="24" t="s">
        <v>1337</v>
      </c>
      <c r="C44" s="25" t="s">
        <v>47</v>
      </c>
      <c r="D44" s="26">
        <v>4785</v>
      </c>
      <c r="E44" s="27">
        <v>49620.45</v>
      </c>
      <c r="F44" s="28">
        <f t="shared" si="0"/>
        <v>7.7444886437468708E-3</v>
      </c>
      <c r="G44" s="29">
        <f t="shared" si="1"/>
        <v>0.59051825757253429</v>
      </c>
    </row>
    <row r="45" spans="1:7" ht="25.5" x14ac:dyDescent="0.25">
      <c r="A45" s="24" t="s">
        <v>1584</v>
      </c>
      <c r="B45" s="24" t="s">
        <v>1585</v>
      </c>
      <c r="C45" s="25" t="s">
        <v>47</v>
      </c>
      <c r="D45" s="26">
        <v>542.64</v>
      </c>
      <c r="E45" s="27">
        <v>47394.17</v>
      </c>
      <c r="F45" s="28">
        <f t="shared" si="0"/>
        <v>7.3970230287070888E-3</v>
      </c>
      <c r="G45" s="29">
        <f t="shared" si="1"/>
        <v>0.59791528060124133</v>
      </c>
    </row>
    <row r="46" spans="1:7" ht="51" x14ac:dyDescent="0.25">
      <c r="A46" s="24" t="s">
        <v>349</v>
      </c>
      <c r="B46" s="24" t="s">
        <v>350</v>
      </c>
      <c r="C46" s="25" t="s">
        <v>13</v>
      </c>
      <c r="D46" s="26">
        <v>1</v>
      </c>
      <c r="E46" s="27">
        <v>46071.55</v>
      </c>
      <c r="F46" s="28">
        <f t="shared" si="0"/>
        <v>7.1905957276650291E-3</v>
      </c>
      <c r="G46" s="29">
        <f t="shared" si="1"/>
        <v>0.60510587632890633</v>
      </c>
    </row>
    <row r="47" spans="1:7" ht="38.25" x14ac:dyDescent="0.25">
      <c r="A47" s="24" t="s">
        <v>66</v>
      </c>
      <c r="B47" s="24" t="s">
        <v>67</v>
      </c>
      <c r="C47" s="25" t="s">
        <v>47</v>
      </c>
      <c r="D47" s="26">
        <v>260</v>
      </c>
      <c r="E47" s="27">
        <v>44717.4</v>
      </c>
      <c r="F47" s="28">
        <f t="shared" si="0"/>
        <v>6.9792473965448994E-3</v>
      </c>
      <c r="G47" s="29">
        <f t="shared" si="1"/>
        <v>0.61208512372545121</v>
      </c>
    </row>
    <row r="48" spans="1:7" ht="25.5" x14ac:dyDescent="0.25">
      <c r="A48" s="24" t="s">
        <v>401</v>
      </c>
      <c r="B48" s="24" t="s">
        <v>402</v>
      </c>
      <c r="C48" s="25" t="s">
        <v>32</v>
      </c>
      <c r="D48" s="26">
        <v>22.33</v>
      </c>
      <c r="E48" s="27">
        <v>43860.58</v>
      </c>
      <c r="F48" s="28">
        <f t="shared" si="0"/>
        <v>6.845519613751007E-3</v>
      </c>
      <c r="G48" s="29">
        <f t="shared" si="1"/>
        <v>0.61893064333920222</v>
      </c>
    </row>
    <row r="49" spans="1:7" ht="51" x14ac:dyDescent="0.25">
      <c r="A49" s="24" t="s">
        <v>359</v>
      </c>
      <c r="B49" s="24" t="s">
        <v>360</v>
      </c>
      <c r="C49" s="25" t="s">
        <v>13</v>
      </c>
      <c r="D49" s="26">
        <v>1</v>
      </c>
      <c r="E49" s="27">
        <v>43601.81</v>
      </c>
      <c r="F49" s="28">
        <f t="shared" si="0"/>
        <v>6.8051322064150719E-3</v>
      </c>
      <c r="G49" s="29">
        <f t="shared" si="1"/>
        <v>0.62573577554561732</v>
      </c>
    </row>
    <row r="50" spans="1:7" ht="63.75" x14ac:dyDescent="0.25">
      <c r="A50" s="24" t="s">
        <v>1113</v>
      </c>
      <c r="B50" s="24" t="s">
        <v>1114</v>
      </c>
      <c r="C50" s="25" t="s">
        <v>13</v>
      </c>
      <c r="D50" s="26">
        <v>1</v>
      </c>
      <c r="E50" s="27">
        <v>42460.74</v>
      </c>
      <c r="F50" s="28">
        <f t="shared" si="0"/>
        <v>6.6270402371419145E-3</v>
      </c>
      <c r="G50" s="29">
        <f t="shared" si="1"/>
        <v>0.63236281578275921</v>
      </c>
    </row>
    <row r="51" spans="1:7" ht="38.25" x14ac:dyDescent="0.25">
      <c r="A51" s="24" t="s">
        <v>1009</v>
      </c>
      <c r="B51" s="24" t="s">
        <v>1010</v>
      </c>
      <c r="C51" s="25" t="s">
        <v>47</v>
      </c>
      <c r="D51" s="26">
        <v>10024.98</v>
      </c>
      <c r="E51" s="27">
        <v>42104.91</v>
      </c>
      <c r="F51" s="28">
        <f t="shared" si="0"/>
        <v>6.571504235471144E-3</v>
      </c>
      <c r="G51" s="29">
        <f t="shared" si="1"/>
        <v>0.63893432001823036</v>
      </c>
    </row>
    <row r="52" spans="1:7" ht="38.25" x14ac:dyDescent="0.25">
      <c r="A52" s="24" t="s">
        <v>995</v>
      </c>
      <c r="B52" s="24" t="s">
        <v>996</v>
      </c>
      <c r="C52" s="25" t="s">
        <v>47</v>
      </c>
      <c r="D52" s="26">
        <v>1419.28</v>
      </c>
      <c r="E52" s="27">
        <v>38675.379999999997</v>
      </c>
      <c r="F52" s="28">
        <f t="shared" si="0"/>
        <v>6.0362419365925712E-3</v>
      </c>
      <c r="G52" s="29">
        <f t="shared" si="1"/>
        <v>0.64497056195482294</v>
      </c>
    </row>
    <row r="53" spans="1:7" ht="25.5" x14ac:dyDescent="0.25">
      <c r="A53" s="24" t="s">
        <v>525</v>
      </c>
      <c r="B53" s="24" t="s">
        <v>526</v>
      </c>
      <c r="C53" s="25" t="s">
        <v>32</v>
      </c>
      <c r="D53" s="26">
        <v>2528.2399999999998</v>
      </c>
      <c r="E53" s="27">
        <v>38024.720000000001</v>
      </c>
      <c r="F53" s="28">
        <f t="shared" si="0"/>
        <v>5.9346904798657516E-3</v>
      </c>
      <c r="G53" s="29">
        <f t="shared" si="1"/>
        <v>0.65090525243468866</v>
      </c>
    </row>
    <row r="54" spans="1:7" ht="51" x14ac:dyDescent="0.25">
      <c r="A54" s="24" t="s">
        <v>447</v>
      </c>
      <c r="B54" s="24" t="s">
        <v>448</v>
      </c>
      <c r="C54" s="25" t="s">
        <v>32</v>
      </c>
      <c r="D54" s="26">
        <v>1140.8</v>
      </c>
      <c r="E54" s="27">
        <v>37771.879999999997</v>
      </c>
      <c r="F54" s="28">
        <f t="shared" si="0"/>
        <v>5.8952285945203953E-3</v>
      </c>
      <c r="G54" s="29">
        <f t="shared" si="1"/>
        <v>0.65680048102920907</v>
      </c>
    </row>
    <row r="55" spans="1:7" ht="38.25" x14ac:dyDescent="0.25">
      <c r="A55" s="24" t="s">
        <v>23</v>
      </c>
      <c r="B55" s="24" t="s">
        <v>24</v>
      </c>
      <c r="C55" s="25" t="s">
        <v>25</v>
      </c>
      <c r="D55" s="26">
        <v>54</v>
      </c>
      <c r="E55" s="27">
        <v>35778.78</v>
      </c>
      <c r="F55" s="28">
        <f t="shared" si="0"/>
        <v>5.5841564394744038E-3</v>
      </c>
      <c r="G55" s="29">
        <f t="shared" si="1"/>
        <v>0.66238463746868348</v>
      </c>
    </row>
    <row r="56" spans="1:7" ht="38.25" x14ac:dyDescent="0.25">
      <c r="A56" s="24" t="s">
        <v>367</v>
      </c>
      <c r="B56" s="24" t="s">
        <v>368</v>
      </c>
      <c r="C56" s="25" t="s">
        <v>13</v>
      </c>
      <c r="D56" s="26">
        <v>2</v>
      </c>
      <c r="E56" s="27">
        <v>35717.879999999997</v>
      </c>
      <c r="F56" s="28">
        <f t="shared" si="0"/>
        <v>5.5746515003131467E-3</v>
      </c>
      <c r="G56" s="29">
        <f t="shared" si="1"/>
        <v>0.66795928896899659</v>
      </c>
    </row>
    <row r="57" spans="1:7" ht="63.75" x14ac:dyDescent="0.25">
      <c r="A57" s="24" t="s">
        <v>1502</v>
      </c>
      <c r="B57" s="24" t="s">
        <v>1503</v>
      </c>
      <c r="C57" s="25" t="s">
        <v>13</v>
      </c>
      <c r="D57" s="26">
        <v>1</v>
      </c>
      <c r="E57" s="27">
        <v>34874.269999999997</v>
      </c>
      <c r="F57" s="28">
        <f t="shared" si="0"/>
        <v>5.4429854621222138E-3</v>
      </c>
      <c r="G57" s="29">
        <f t="shared" si="1"/>
        <v>0.67340227443111877</v>
      </c>
    </row>
    <row r="58" spans="1:7" ht="25.5" x14ac:dyDescent="0.25">
      <c r="A58" s="24" t="s">
        <v>505</v>
      </c>
      <c r="B58" s="24" t="s">
        <v>506</v>
      </c>
      <c r="C58" s="25" t="s">
        <v>32</v>
      </c>
      <c r="D58" s="26">
        <v>2121.2399999999998</v>
      </c>
      <c r="E58" s="27">
        <v>32709.52</v>
      </c>
      <c r="F58" s="28">
        <f t="shared" si="0"/>
        <v>5.1051231132005284E-3</v>
      </c>
      <c r="G58" s="29">
        <f t="shared" si="1"/>
        <v>0.67850739754431932</v>
      </c>
    </row>
    <row r="59" spans="1:7" ht="51" x14ac:dyDescent="0.25">
      <c r="A59" s="24" t="s">
        <v>240</v>
      </c>
      <c r="B59" s="24" t="s">
        <v>241</v>
      </c>
      <c r="C59" s="25" t="s">
        <v>32</v>
      </c>
      <c r="D59" s="26">
        <v>404.35</v>
      </c>
      <c r="E59" s="27">
        <v>32388.43</v>
      </c>
      <c r="F59" s="28">
        <f t="shared" si="0"/>
        <v>5.0550091408641095E-3</v>
      </c>
      <c r="G59" s="29">
        <f t="shared" si="1"/>
        <v>0.68356240668518342</v>
      </c>
    </row>
    <row r="60" spans="1:7" s="61" customFormat="1" ht="25.5" x14ac:dyDescent="0.25">
      <c r="A60" s="24" t="s">
        <v>435</v>
      </c>
      <c r="B60" s="24" t="s">
        <v>436</v>
      </c>
      <c r="C60" s="25" t="s">
        <v>32</v>
      </c>
      <c r="D60" s="26">
        <v>75.78</v>
      </c>
      <c r="E60" s="27">
        <v>31710.89</v>
      </c>
      <c r="F60" s="28">
        <f t="shared" si="0"/>
        <v>4.9492624006454242E-3</v>
      </c>
      <c r="G60" s="29">
        <f t="shared" si="1"/>
        <v>0.68851166908582884</v>
      </c>
    </row>
    <row r="61" spans="1:7" ht="51" x14ac:dyDescent="0.25">
      <c r="A61" s="24" t="s">
        <v>1285</v>
      </c>
      <c r="B61" s="24" t="s">
        <v>1286</v>
      </c>
      <c r="C61" s="25" t="s">
        <v>13</v>
      </c>
      <c r="D61" s="26">
        <v>5</v>
      </c>
      <c r="E61" s="27">
        <v>31031.200000000001</v>
      </c>
      <c r="F61" s="28">
        <f t="shared" si="0"/>
        <v>4.8431801001772041E-3</v>
      </c>
      <c r="G61" s="29">
        <f t="shared" si="1"/>
        <v>0.69335484918600609</v>
      </c>
    </row>
    <row r="62" spans="1:7" ht="25.5" x14ac:dyDescent="0.25">
      <c r="A62" s="24" t="s">
        <v>1213</v>
      </c>
      <c r="B62" s="24" t="s">
        <v>1214</v>
      </c>
      <c r="C62" s="25" t="s">
        <v>13</v>
      </c>
      <c r="D62" s="26">
        <v>8</v>
      </c>
      <c r="E62" s="27">
        <v>29801.84</v>
      </c>
      <c r="F62" s="28">
        <f t="shared" si="0"/>
        <v>4.6513083102382438E-3</v>
      </c>
      <c r="G62" s="29">
        <f t="shared" si="1"/>
        <v>0.69800615749624428</v>
      </c>
    </row>
    <row r="63" spans="1:7" ht="25.5" x14ac:dyDescent="0.25">
      <c r="A63" s="24" t="s">
        <v>1612</v>
      </c>
      <c r="B63" s="24" t="s">
        <v>1613</v>
      </c>
      <c r="C63" s="25" t="s">
        <v>183</v>
      </c>
      <c r="D63" s="26">
        <v>252</v>
      </c>
      <c r="E63" s="27">
        <v>28594.44</v>
      </c>
      <c r="F63" s="28">
        <f t="shared" si="0"/>
        <v>4.4628639170805843E-3</v>
      </c>
      <c r="G63" s="29">
        <f t="shared" si="1"/>
        <v>0.7024690214133249</v>
      </c>
    </row>
    <row r="64" spans="1:7" ht="63.75" x14ac:dyDescent="0.25">
      <c r="A64" s="24" t="s">
        <v>473</v>
      </c>
      <c r="B64" s="24" t="s">
        <v>474</v>
      </c>
      <c r="C64" s="25" t="s">
        <v>32</v>
      </c>
      <c r="D64" s="26">
        <v>509.18</v>
      </c>
      <c r="E64" s="27">
        <v>27200.39</v>
      </c>
      <c r="F64" s="28">
        <f t="shared" si="0"/>
        <v>4.2452882120272177E-3</v>
      </c>
      <c r="G64" s="29">
        <f t="shared" si="1"/>
        <v>0.70671430962535209</v>
      </c>
    </row>
    <row r="65" spans="1:7" ht="25.5" x14ac:dyDescent="0.25">
      <c r="A65" s="30" t="s">
        <v>219</v>
      </c>
      <c r="B65" s="31" t="s">
        <v>220</v>
      </c>
      <c r="C65" s="32" t="s">
        <v>32</v>
      </c>
      <c r="D65" s="33">
        <v>442.75</v>
      </c>
      <c r="E65" s="27">
        <v>27180.42</v>
      </c>
      <c r="F65" s="28">
        <f t="shared" si="0"/>
        <v>4.2421714035699061E-3</v>
      </c>
      <c r="G65" s="29">
        <f t="shared" si="1"/>
        <v>0.71095648102892195</v>
      </c>
    </row>
    <row r="66" spans="1:7" ht="25.5" x14ac:dyDescent="0.25">
      <c r="A66" s="24" t="s">
        <v>582</v>
      </c>
      <c r="B66" s="24" t="s">
        <v>583</v>
      </c>
      <c r="C66" s="25" t="s">
        <v>32</v>
      </c>
      <c r="D66" s="26">
        <v>550.01</v>
      </c>
      <c r="E66" s="27">
        <v>26559.98</v>
      </c>
      <c r="F66" s="28">
        <f t="shared" si="0"/>
        <v>4.1453365192807411E-3</v>
      </c>
      <c r="G66" s="29">
        <f t="shared" si="1"/>
        <v>0.71510181754820268</v>
      </c>
    </row>
    <row r="67" spans="1:7" ht="25.5" x14ac:dyDescent="0.25">
      <c r="A67" s="24" t="s">
        <v>1580</v>
      </c>
      <c r="B67" s="24" t="s">
        <v>1581</v>
      </c>
      <c r="C67" s="25" t="s">
        <v>47</v>
      </c>
      <c r="D67" s="26">
        <v>359.46</v>
      </c>
      <c r="E67" s="27">
        <v>26283.71</v>
      </c>
      <c r="F67" s="28">
        <f t="shared" si="0"/>
        <v>4.1022178075881231E-3</v>
      </c>
      <c r="G67" s="29">
        <f t="shared" si="1"/>
        <v>0.71920403535579081</v>
      </c>
    </row>
    <row r="68" spans="1:7" ht="25.5" x14ac:dyDescent="0.25">
      <c r="A68" s="24" t="s">
        <v>1582</v>
      </c>
      <c r="B68" s="24" t="s">
        <v>1583</v>
      </c>
      <c r="C68" s="25" t="s">
        <v>47</v>
      </c>
      <c r="D68" s="26">
        <v>563.98</v>
      </c>
      <c r="E68" s="27">
        <v>26134.83</v>
      </c>
      <c r="F68" s="28">
        <f t="shared" si="0"/>
        <v>4.0789814308668116E-3</v>
      </c>
      <c r="G68" s="29">
        <f t="shared" si="1"/>
        <v>0.72328301678665763</v>
      </c>
    </row>
    <row r="69" spans="1:7" ht="25.5" x14ac:dyDescent="0.25">
      <c r="A69" s="24" t="s">
        <v>539</v>
      </c>
      <c r="B69" s="24" t="s">
        <v>540</v>
      </c>
      <c r="C69" s="25" t="s">
        <v>32</v>
      </c>
      <c r="D69" s="26">
        <v>115.5</v>
      </c>
      <c r="E69" s="27">
        <v>24045.94</v>
      </c>
      <c r="F69" s="28">
        <f t="shared" si="0"/>
        <v>3.7529588961450096E-3</v>
      </c>
      <c r="G69" s="29">
        <f t="shared" si="1"/>
        <v>0.72703597568280265</v>
      </c>
    </row>
    <row r="70" spans="1:7" ht="25.5" x14ac:dyDescent="0.25">
      <c r="A70" s="24" t="s">
        <v>429</v>
      </c>
      <c r="B70" s="24" t="s">
        <v>430</v>
      </c>
      <c r="C70" s="25" t="s">
        <v>32</v>
      </c>
      <c r="D70" s="26">
        <v>241.26</v>
      </c>
      <c r="E70" s="27">
        <v>23706.2</v>
      </c>
      <c r="F70" s="28">
        <f t="shared" si="0"/>
        <v>3.6999341337370399E-3</v>
      </c>
      <c r="G70" s="29">
        <f t="shared" si="1"/>
        <v>0.73073590981653969</v>
      </c>
    </row>
    <row r="71" spans="1:7" ht="25.5" x14ac:dyDescent="0.25">
      <c r="A71" s="24" t="s">
        <v>301</v>
      </c>
      <c r="B71" s="24" t="s">
        <v>302</v>
      </c>
      <c r="C71" s="25" t="s">
        <v>32</v>
      </c>
      <c r="D71" s="26">
        <v>145.93</v>
      </c>
      <c r="E71" s="27">
        <v>22941.65</v>
      </c>
      <c r="F71" s="28">
        <f t="shared" si="0"/>
        <v>3.5806073482569267E-3</v>
      </c>
      <c r="G71" s="29">
        <f t="shared" si="1"/>
        <v>0.73431651716479662</v>
      </c>
    </row>
    <row r="72" spans="1:7" ht="38.25" x14ac:dyDescent="0.25">
      <c r="A72" s="24" t="s">
        <v>30</v>
      </c>
      <c r="B72" s="24" t="s">
        <v>31</v>
      </c>
      <c r="C72" s="25" t="s">
        <v>32</v>
      </c>
      <c r="D72" s="26">
        <v>28.8</v>
      </c>
      <c r="E72" s="27">
        <v>22260.67</v>
      </c>
      <c r="F72" s="28">
        <f t="shared" si="0"/>
        <v>3.4743237116389848E-3</v>
      </c>
      <c r="G72" s="29">
        <f t="shared" si="1"/>
        <v>0.73779084087643565</v>
      </c>
    </row>
    <row r="73" spans="1:7" ht="51" x14ac:dyDescent="0.25">
      <c r="A73" s="24" t="s">
        <v>309</v>
      </c>
      <c r="B73" s="24" t="s">
        <v>310</v>
      </c>
      <c r="C73" s="25" t="s">
        <v>32</v>
      </c>
      <c r="D73" s="26">
        <v>222.22</v>
      </c>
      <c r="E73" s="27">
        <v>21862</v>
      </c>
      <c r="F73" s="28">
        <f t="shared" si="0"/>
        <v>3.4121014769030534E-3</v>
      </c>
      <c r="G73" s="29">
        <f t="shared" si="1"/>
        <v>0.74120294235333872</v>
      </c>
    </row>
    <row r="74" spans="1:7" ht="51" x14ac:dyDescent="0.25">
      <c r="A74" s="24" t="s">
        <v>1310</v>
      </c>
      <c r="B74" s="24" t="s">
        <v>1311</v>
      </c>
      <c r="C74" s="25" t="s">
        <v>47</v>
      </c>
      <c r="D74" s="26">
        <v>161</v>
      </c>
      <c r="E74" s="27">
        <v>21205.31</v>
      </c>
      <c r="F74" s="28">
        <f t="shared" si="0"/>
        <v>3.3096088907321876E-3</v>
      </c>
      <c r="G74" s="29">
        <f t="shared" si="1"/>
        <v>0.7445125512440709</v>
      </c>
    </row>
    <row r="75" spans="1:7" x14ac:dyDescent="0.25">
      <c r="A75" s="24" t="s">
        <v>1085</v>
      </c>
      <c r="B75" s="24" t="s">
        <v>1086</v>
      </c>
      <c r="C75" s="25" t="s">
        <v>13</v>
      </c>
      <c r="D75" s="26">
        <v>5</v>
      </c>
      <c r="E75" s="27">
        <v>21088.25</v>
      </c>
      <c r="F75" s="28">
        <f t="shared" si="0"/>
        <v>3.2913388057039983E-3</v>
      </c>
      <c r="G75" s="29">
        <f t="shared" si="1"/>
        <v>0.74780389004977488</v>
      </c>
    </row>
    <row r="76" spans="1:7" ht="38.25" x14ac:dyDescent="0.25">
      <c r="A76" s="24" t="s">
        <v>997</v>
      </c>
      <c r="B76" s="24" t="s">
        <v>998</v>
      </c>
      <c r="C76" s="25" t="s">
        <v>47</v>
      </c>
      <c r="D76" s="26">
        <v>608.54</v>
      </c>
      <c r="E76" s="27">
        <v>19582.810000000001</v>
      </c>
      <c r="F76" s="28">
        <f t="shared" si="0"/>
        <v>3.0563779582340081E-3</v>
      </c>
      <c r="G76" s="29">
        <f t="shared" si="1"/>
        <v>0.75086026800800887</v>
      </c>
    </row>
    <row r="77" spans="1:7" ht="38.25" x14ac:dyDescent="0.25">
      <c r="A77" s="24" t="s">
        <v>35</v>
      </c>
      <c r="B77" s="24" t="s">
        <v>36</v>
      </c>
      <c r="C77" s="25" t="s">
        <v>32</v>
      </c>
      <c r="D77" s="26">
        <v>38.4</v>
      </c>
      <c r="E77" s="27">
        <v>19319.419999999998</v>
      </c>
      <c r="F77" s="28">
        <f t="shared" si="0"/>
        <v>3.0152694865479084E-3</v>
      </c>
      <c r="G77" s="29">
        <f t="shared" si="1"/>
        <v>0.75387553749455682</v>
      </c>
    </row>
    <row r="78" spans="1:7" ht="38.25" x14ac:dyDescent="0.25">
      <c r="A78" s="24" t="s">
        <v>357</v>
      </c>
      <c r="B78" s="24" t="s">
        <v>358</v>
      </c>
      <c r="C78" s="25" t="s">
        <v>13</v>
      </c>
      <c r="D78" s="26">
        <v>1</v>
      </c>
      <c r="E78" s="27">
        <v>18548.63</v>
      </c>
      <c r="F78" s="28">
        <f t="shared" si="0"/>
        <v>2.8949687959714701E-3</v>
      </c>
      <c r="G78" s="29">
        <f t="shared" si="1"/>
        <v>0.75677050629052833</v>
      </c>
    </row>
    <row r="79" spans="1:7" ht="38.25" x14ac:dyDescent="0.25">
      <c r="A79" s="24" t="s">
        <v>39</v>
      </c>
      <c r="B79" s="24" t="s">
        <v>40</v>
      </c>
      <c r="C79" s="25" t="s">
        <v>32</v>
      </c>
      <c r="D79" s="26">
        <v>21.22</v>
      </c>
      <c r="E79" s="27">
        <v>18422.77</v>
      </c>
      <c r="F79" s="28">
        <f t="shared" si="0"/>
        <v>2.875325255038206E-3</v>
      </c>
      <c r="G79" s="29">
        <f t="shared" si="1"/>
        <v>0.75964583154556653</v>
      </c>
    </row>
    <row r="80" spans="1:7" ht="38.25" x14ac:dyDescent="0.25">
      <c r="A80" s="24" t="s">
        <v>1409</v>
      </c>
      <c r="B80" s="24" t="s">
        <v>1410</v>
      </c>
      <c r="C80" s="25" t="s">
        <v>32</v>
      </c>
      <c r="D80" s="26">
        <v>80.06</v>
      </c>
      <c r="E80" s="27">
        <v>18149.599999999999</v>
      </c>
      <c r="F80" s="28">
        <f t="shared" si="0"/>
        <v>2.8326903744030577E-3</v>
      </c>
      <c r="G80" s="29">
        <f t="shared" si="1"/>
        <v>0.76247852191996957</v>
      </c>
    </row>
    <row r="81" spans="1:7" x14ac:dyDescent="0.25">
      <c r="A81" s="24" t="s">
        <v>1243</v>
      </c>
      <c r="B81" s="24" t="s">
        <v>1244</v>
      </c>
      <c r="C81" s="25" t="s">
        <v>13</v>
      </c>
      <c r="D81" s="26">
        <v>490</v>
      </c>
      <c r="E81" s="27">
        <v>17860.5</v>
      </c>
      <c r="F81" s="28">
        <f t="shared" ref="F81:F144" si="2">E81/SUM(E:E)</f>
        <v>2.7875692264306552E-3</v>
      </c>
      <c r="G81" s="29">
        <f t="shared" si="1"/>
        <v>0.76526609114640021</v>
      </c>
    </row>
    <row r="82" spans="1:7" ht="63.75" x14ac:dyDescent="0.25">
      <c r="A82" s="24" t="s">
        <v>295</v>
      </c>
      <c r="B82" s="24" t="s">
        <v>296</v>
      </c>
      <c r="C82" s="25" t="s">
        <v>32</v>
      </c>
      <c r="D82" s="26">
        <v>207.16</v>
      </c>
      <c r="E82" s="27">
        <v>17815.759999999998</v>
      </c>
      <c r="F82" s="28">
        <f t="shared" si="2"/>
        <v>2.7805864517496262E-3</v>
      </c>
      <c r="G82" s="29">
        <f t="shared" si="1"/>
        <v>0.76804667759814982</v>
      </c>
    </row>
    <row r="83" spans="1:7" ht="63.75" x14ac:dyDescent="0.25">
      <c r="A83" s="24" t="s">
        <v>371</v>
      </c>
      <c r="B83" s="24" t="s">
        <v>372</v>
      </c>
      <c r="C83" s="25" t="s">
        <v>13</v>
      </c>
      <c r="D83" s="26">
        <v>10</v>
      </c>
      <c r="E83" s="27">
        <v>17650.8</v>
      </c>
      <c r="F83" s="28">
        <f t="shared" si="2"/>
        <v>2.7548403965108595E-3</v>
      </c>
      <c r="G83" s="29">
        <f t="shared" ref="G83:G146" si="3">F83+G82</f>
        <v>0.77080151799466068</v>
      </c>
    </row>
    <row r="84" spans="1:7" ht="25.5" x14ac:dyDescent="0.25">
      <c r="A84" s="24" t="s">
        <v>529</v>
      </c>
      <c r="B84" s="24" t="s">
        <v>1618</v>
      </c>
      <c r="C84" s="25" t="s">
        <v>32</v>
      </c>
      <c r="D84" s="26">
        <v>2047.66</v>
      </c>
      <c r="E84" s="27">
        <v>17487.009999999998</v>
      </c>
      <c r="F84" s="28">
        <f t="shared" si="2"/>
        <v>2.7292769484776533E-3</v>
      </c>
      <c r="G84" s="29">
        <f t="shared" si="3"/>
        <v>0.77353079494313837</v>
      </c>
    </row>
    <row r="85" spans="1:7" ht="51" x14ac:dyDescent="0.25">
      <c r="A85" s="24" t="s">
        <v>347</v>
      </c>
      <c r="B85" s="24" t="s">
        <v>348</v>
      </c>
      <c r="C85" s="25" t="s">
        <v>13</v>
      </c>
      <c r="D85" s="26">
        <v>1</v>
      </c>
      <c r="E85" s="27">
        <v>17258.34</v>
      </c>
      <c r="F85" s="28">
        <f t="shared" si="2"/>
        <v>2.6935873846352138E-3</v>
      </c>
      <c r="G85" s="29">
        <f t="shared" si="3"/>
        <v>0.77622438232777358</v>
      </c>
    </row>
    <row r="86" spans="1:7" x14ac:dyDescent="0.25">
      <c r="A86" s="24" t="s">
        <v>1017</v>
      </c>
      <c r="B86" s="24" t="s">
        <v>1018</v>
      </c>
      <c r="C86" s="25" t="s">
        <v>47</v>
      </c>
      <c r="D86" s="26">
        <v>1309.67</v>
      </c>
      <c r="E86" s="27">
        <v>16632.8</v>
      </c>
      <c r="F86" s="28">
        <f t="shared" si="2"/>
        <v>2.5959565202192435E-3</v>
      </c>
      <c r="G86" s="29">
        <f t="shared" si="3"/>
        <v>0.77882033884799284</v>
      </c>
    </row>
    <row r="87" spans="1:7" ht="38.25" x14ac:dyDescent="0.25">
      <c r="A87" s="24" t="s">
        <v>1291</v>
      </c>
      <c r="B87" s="24" t="s">
        <v>1292</v>
      </c>
      <c r="C87" s="25" t="s">
        <v>13</v>
      </c>
      <c r="D87" s="26">
        <v>8</v>
      </c>
      <c r="E87" s="27">
        <v>15702.4</v>
      </c>
      <c r="F87" s="28">
        <f t="shared" si="2"/>
        <v>2.4507447731645093E-3</v>
      </c>
      <c r="G87" s="29">
        <f t="shared" si="3"/>
        <v>0.78127108362115738</v>
      </c>
    </row>
    <row r="88" spans="1:7" ht="38.25" x14ac:dyDescent="0.25">
      <c r="A88" s="24" t="s">
        <v>997</v>
      </c>
      <c r="B88" s="24" t="s">
        <v>998</v>
      </c>
      <c r="C88" s="25" t="s">
        <v>47</v>
      </c>
      <c r="D88" s="26">
        <v>480.05</v>
      </c>
      <c r="E88" s="27">
        <v>15448</v>
      </c>
      <c r="F88" s="28">
        <f t="shared" si="2"/>
        <v>2.4110394115450721E-3</v>
      </c>
      <c r="G88" s="29">
        <f t="shared" si="3"/>
        <v>0.78368212303270246</v>
      </c>
    </row>
    <row r="89" spans="1:7" ht="25.5" x14ac:dyDescent="0.25">
      <c r="A89" s="24" t="s">
        <v>539</v>
      </c>
      <c r="B89" s="24" t="s">
        <v>540</v>
      </c>
      <c r="C89" s="25" t="s">
        <v>32</v>
      </c>
      <c r="D89" s="26">
        <v>74</v>
      </c>
      <c r="E89" s="27">
        <v>15406.06</v>
      </c>
      <c r="F89" s="28">
        <f t="shared" si="2"/>
        <v>2.404493645561113E-3</v>
      </c>
      <c r="G89" s="29">
        <f t="shared" si="3"/>
        <v>0.78608661667826363</v>
      </c>
    </row>
    <row r="90" spans="1:7" ht="25.5" x14ac:dyDescent="0.25">
      <c r="A90" s="24" t="s">
        <v>301</v>
      </c>
      <c r="B90" s="24" t="s">
        <v>302</v>
      </c>
      <c r="C90" s="25" t="s">
        <v>32</v>
      </c>
      <c r="D90" s="26">
        <v>97.52</v>
      </c>
      <c r="E90" s="27">
        <v>15331.11</v>
      </c>
      <c r="F90" s="28">
        <f t="shared" si="2"/>
        <v>2.3927958591877766E-3</v>
      </c>
      <c r="G90" s="29">
        <f t="shared" si="3"/>
        <v>0.78847941253745135</v>
      </c>
    </row>
    <row r="91" spans="1:7" ht="63.75" x14ac:dyDescent="0.25">
      <c r="A91" s="24" t="s">
        <v>1322</v>
      </c>
      <c r="B91" s="24" t="s">
        <v>1323</v>
      </c>
      <c r="C91" s="25" t="s">
        <v>47</v>
      </c>
      <c r="D91" s="26">
        <v>200</v>
      </c>
      <c r="E91" s="27">
        <v>14876</v>
      </c>
      <c r="F91" s="28">
        <f t="shared" si="2"/>
        <v>2.3217647777152052E-3</v>
      </c>
      <c r="G91" s="29">
        <f t="shared" si="3"/>
        <v>0.79080117731516653</v>
      </c>
    </row>
    <row r="92" spans="1:7" ht="63.75" x14ac:dyDescent="0.25">
      <c r="A92" s="24" t="s">
        <v>375</v>
      </c>
      <c r="B92" s="24" t="s">
        <v>376</v>
      </c>
      <c r="C92" s="25" t="s">
        <v>13</v>
      </c>
      <c r="D92" s="26">
        <v>17</v>
      </c>
      <c r="E92" s="27">
        <v>14723.87</v>
      </c>
      <c r="F92" s="28">
        <f t="shared" si="2"/>
        <v>2.2980211587562238E-3</v>
      </c>
      <c r="G92" s="29">
        <f t="shared" si="3"/>
        <v>0.79309919847392274</v>
      </c>
    </row>
    <row r="93" spans="1:7" ht="38.25" x14ac:dyDescent="0.25">
      <c r="A93" s="24" t="s">
        <v>1231</v>
      </c>
      <c r="B93" s="24" t="s">
        <v>1232</v>
      </c>
      <c r="C93" s="25" t="s">
        <v>47</v>
      </c>
      <c r="D93" s="26">
        <v>5330.35</v>
      </c>
      <c r="E93" s="27">
        <v>14605.15</v>
      </c>
      <c r="F93" s="28">
        <f t="shared" si="2"/>
        <v>2.2794919900004859E-3</v>
      </c>
      <c r="G93" s="29">
        <f t="shared" si="3"/>
        <v>0.79537869046392318</v>
      </c>
    </row>
    <row r="94" spans="1:7" ht="25.5" x14ac:dyDescent="0.25">
      <c r="A94" s="24" t="s">
        <v>421</v>
      </c>
      <c r="B94" s="24" t="s">
        <v>422</v>
      </c>
      <c r="C94" s="25" t="s">
        <v>233</v>
      </c>
      <c r="D94" s="26">
        <v>1728.45</v>
      </c>
      <c r="E94" s="27">
        <v>14432.55</v>
      </c>
      <c r="F94" s="28">
        <f t="shared" si="2"/>
        <v>2.2525535253168582E-3</v>
      </c>
      <c r="G94" s="29">
        <f t="shared" si="3"/>
        <v>0.79763124398924001</v>
      </c>
    </row>
    <row r="95" spans="1:7" ht="51" x14ac:dyDescent="0.25">
      <c r="A95" s="24" t="s">
        <v>1399</v>
      </c>
      <c r="B95" s="24" t="s">
        <v>1400</v>
      </c>
      <c r="C95" s="25" t="s">
        <v>32</v>
      </c>
      <c r="D95" s="26">
        <v>178.5</v>
      </c>
      <c r="E95" s="27">
        <v>13905.15</v>
      </c>
      <c r="F95" s="28">
        <f t="shared" si="2"/>
        <v>2.1702398157331668E-3</v>
      </c>
      <c r="G95" s="29">
        <f t="shared" si="3"/>
        <v>0.79980148380497318</v>
      </c>
    </row>
    <row r="96" spans="1:7" ht="25.5" x14ac:dyDescent="0.25">
      <c r="A96" s="24" t="s">
        <v>547</v>
      </c>
      <c r="B96" s="24" t="s">
        <v>548</v>
      </c>
      <c r="C96" s="25" t="s">
        <v>47</v>
      </c>
      <c r="D96" s="26">
        <v>794.17</v>
      </c>
      <c r="E96" s="27">
        <v>13897.97</v>
      </c>
      <c r="F96" s="28">
        <f t="shared" si="2"/>
        <v>2.1691192005742531E-3</v>
      </c>
      <c r="G96" s="29">
        <f t="shared" si="3"/>
        <v>0.80197060300554746</v>
      </c>
    </row>
    <row r="97" spans="1:7" ht="38.25" x14ac:dyDescent="0.25">
      <c r="A97" s="24" t="s">
        <v>1147</v>
      </c>
      <c r="B97" s="24" t="s">
        <v>1148</v>
      </c>
      <c r="C97" s="25" t="s">
        <v>13</v>
      </c>
      <c r="D97" s="26">
        <v>544</v>
      </c>
      <c r="E97" s="27">
        <v>13545.6</v>
      </c>
      <c r="F97" s="28">
        <f t="shared" si="2"/>
        <v>2.1141232167934316E-3</v>
      </c>
      <c r="G97" s="29">
        <f t="shared" si="3"/>
        <v>0.80408472622234084</v>
      </c>
    </row>
    <row r="98" spans="1:7" ht="51" x14ac:dyDescent="0.25">
      <c r="A98" s="24" t="s">
        <v>254</v>
      </c>
      <c r="B98" s="24" t="s">
        <v>255</v>
      </c>
      <c r="C98" s="25" t="s">
        <v>84</v>
      </c>
      <c r="D98" s="26">
        <v>26.56</v>
      </c>
      <c r="E98" s="27">
        <v>12761.01</v>
      </c>
      <c r="F98" s="28">
        <f t="shared" si="2"/>
        <v>1.99166869763858E-3</v>
      </c>
      <c r="G98" s="29">
        <f t="shared" si="3"/>
        <v>0.8060763949199794</v>
      </c>
    </row>
    <row r="99" spans="1:7" ht="38.25" x14ac:dyDescent="0.25">
      <c r="A99" s="24" t="s">
        <v>1514</v>
      </c>
      <c r="B99" s="24" t="s">
        <v>1515</v>
      </c>
      <c r="C99" s="25" t="s">
        <v>13</v>
      </c>
      <c r="D99" s="26">
        <v>18</v>
      </c>
      <c r="E99" s="27">
        <v>12583.8</v>
      </c>
      <c r="F99" s="28">
        <f t="shared" si="2"/>
        <v>1.9640107293501345E-3</v>
      </c>
      <c r="G99" s="29">
        <f t="shared" si="3"/>
        <v>0.80804040564932955</v>
      </c>
    </row>
    <row r="100" spans="1:7" ht="38.25" x14ac:dyDescent="0.25">
      <c r="A100" s="24" t="s">
        <v>1001</v>
      </c>
      <c r="B100" s="24" t="s">
        <v>1002</v>
      </c>
      <c r="C100" s="25" t="s">
        <v>47</v>
      </c>
      <c r="D100" s="26">
        <v>240</v>
      </c>
      <c r="E100" s="27">
        <v>12528</v>
      </c>
      <c r="F100" s="28">
        <f t="shared" si="2"/>
        <v>1.9553017703156823E-3</v>
      </c>
      <c r="G100" s="29">
        <f t="shared" si="3"/>
        <v>0.80999570741964522</v>
      </c>
    </row>
    <row r="101" spans="1:7" ht="25.5" x14ac:dyDescent="0.25">
      <c r="A101" s="24" t="s">
        <v>1590</v>
      </c>
      <c r="B101" s="24" t="s">
        <v>1591</v>
      </c>
      <c r="C101" s="25" t="s">
        <v>13</v>
      </c>
      <c r="D101" s="26">
        <v>1</v>
      </c>
      <c r="E101" s="27">
        <v>12291.64</v>
      </c>
      <c r="F101" s="28">
        <f t="shared" si="2"/>
        <v>1.9184119933016487E-3</v>
      </c>
      <c r="G101" s="29">
        <f t="shared" si="3"/>
        <v>0.81191411941294689</v>
      </c>
    </row>
    <row r="102" spans="1:7" ht="51" x14ac:dyDescent="0.25">
      <c r="A102" s="24" t="s">
        <v>971</v>
      </c>
      <c r="B102" s="24" t="s">
        <v>972</v>
      </c>
      <c r="C102" s="25" t="s">
        <v>13</v>
      </c>
      <c r="D102" s="26">
        <v>2</v>
      </c>
      <c r="E102" s="27">
        <v>12064.3</v>
      </c>
      <c r="F102" s="28">
        <f t="shared" si="2"/>
        <v>1.8829300085903167E-3</v>
      </c>
      <c r="G102" s="29">
        <f t="shared" si="3"/>
        <v>0.81379704942153719</v>
      </c>
    </row>
    <row r="103" spans="1:7" ht="38.25" x14ac:dyDescent="0.25">
      <c r="A103" s="24" t="s">
        <v>305</v>
      </c>
      <c r="B103" s="24" t="s">
        <v>306</v>
      </c>
      <c r="C103" s="25" t="s">
        <v>32</v>
      </c>
      <c r="D103" s="26">
        <v>13.94</v>
      </c>
      <c r="E103" s="27">
        <v>11875.76</v>
      </c>
      <c r="F103" s="28">
        <f t="shared" si="2"/>
        <v>1.8535037158240876E-3</v>
      </c>
      <c r="G103" s="29">
        <f t="shared" si="3"/>
        <v>0.81565055313736123</v>
      </c>
    </row>
    <row r="104" spans="1:7" x14ac:dyDescent="0.25">
      <c r="A104" s="24" t="s">
        <v>691</v>
      </c>
      <c r="B104" s="24" t="s">
        <v>692</v>
      </c>
      <c r="C104" s="25" t="s">
        <v>32</v>
      </c>
      <c r="D104" s="26">
        <v>909.5</v>
      </c>
      <c r="E104" s="27">
        <v>11668.88</v>
      </c>
      <c r="F104" s="28">
        <f t="shared" si="2"/>
        <v>1.8212150160920545E-3</v>
      </c>
      <c r="G104" s="29">
        <f t="shared" si="3"/>
        <v>0.81747176815345324</v>
      </c>
    </row>
    <row r="105" spans="1:7" x14ac:dyDescent="0.25">
      <c r="A105" s="24" t="s">
        <v>821</v>
      </c>
      <c r="B105" s="24" t="s">
        <v>822</v>
      </c>
      <c r="C105" s="25" t="s">
        <v>13</v>
      </c>
      <c r="D105" s="26">
        <v>6</v>
      </c>
      <c r="E105" s="27">
        <v>11592.42</v>
      </c>
      <c r="F105" s="28">
        <f t="shared" si="2"/>
        <v>1.8092815571713701E-3</v>
      </c>
      <c r="G105" s="29">
        <f t="shared" si="3"/>
        <v>0.81928104971062465</v>
      </c>
    </row>
    <row r="106" spans="1:7" ht="51" x14ac:dyDescent="0.25">
      <c r="A106" s="30" t="s">
        <v>465</v>
      </c>
      <c r="B106" s="31" t="s">
        <v>466</v>
      </c>
      <c r="C106" s="32" t="s">
        <v>32</v>
      </c>
      <c r="D106" s="33">
        <v>2988.37</v>
      </c>
      <c r="E106" s="27">
        <v>11564.99</v>
      </c>
      <c r="F106" s="28">
        <f t="shared" si="2"/>
        <v>1.8050004326854378E-3</v>
      </c>
      <c r="G106" s="29">
        <f t="shared" si="3"/>
        <v>0.82108605014331004</v>
      </c>
    </row>
    <row r="107" spans="1:7" ht="25.5" x14ac:dyDescent="0.25">
      <c r="A107" s="24" t="s">
        <v>523</v>
      </c>
      <c r="B107" s="24" t="s">
        <v>524</v>
      </c>
      <c r="C107" s="25" t="s">
        <v>32</v>
      </c>
      <c r="D107" s="26">
        <v>509.18</v>
      </c>
      <c r="E107" s="27">
        <v>11497.28</v>
      </c>
      <c r="F107" s="28">
        <f t="shared" si="2"/>
        <v>1.7944326259430948E-3</v>
      </c>
      <c r="G107" s="29">
        <f t="shared" si="3"/>
        <v>0.82288048276925319</v>
      </c>
    </row>
    <row r="108" spans="1:7" ht="25.5" x14ac:dyDescent="0.25">
      <c r="A108" s="24" t="s">
        <v>1445</v>
      </c>
      <c r="B108" s="24" t="s">
        <v>1446</v>
      </c>
      <c r="C108" s="25" t="s">
        <v>13</v>
      </c>
      <c r="D108" s="26">
        <v>5</v>
      </c>
      <c r="E108" s="27">
        <v>11015.6</v>
      </c>
      <c r="F108" s="28">
        <f t="shared" si="2"/>
        <v>1.7192546440844055E-3</v>
      </c>
      <c r="G108" s="29">
        <f t="shared" si="3"/>
        <v>0.82459973741333759</v>
      </c>
    </row>
    <row r="109" spans="1:7" ht="25.5" x14ac:dyDescent="0.25">
      <c r="A109" s="24" t="s">
        <v>555</v>
      </c>
      <c r="B109" s="24" t="s">
        <v>556</v>
      </c>
      <c r="C109" s="25" t="s">
        <v>47</v>
      </c>
      <c r="D109" s="26">
        <v>136.66</v>
      </c>
      <c r="E109" s="27">
        <v>10909.56</v>
      </c>
      <c r="F109" s="28">
        <f t="shared" si="2"/>
        <v>1.7027045004282533E-3</v>
      </c>
      <c r="G109" s="29">
        <f t="shared" si="3"/>
        <v>0.82630244191376578</v>
      </c>
    </row>
    <row r="110" spans="1:7" ht="25.5" x14ac:dyDescent="0.25">
      <c r="A110" s="24" t="s">
        <v>1190</v>
      </c>
      <c r="B110" s="24" t="s">
        <v>1191</v>
      </c>
      <c r="C110" s="25" t="s">
        <v>47</v>
      </c>
      <c r="D110" s="26">
        <v>281.86</v>
      </c>
      <c r="E110" s="27">
        <v>10409.08</v>
      </c>
      <c r="F110" s="28">
        <f t="shared" si="2"/>
        <v>1.6245923173178133E-3</v>
      </c>
      <c r="G110" s="29">
        <f t="shared" si="3"/>
        <v>0.8279270342310836</v>
      </c>
    </row>
    <row r="111" spans="1:7" ht="38.25" x14ac:dyDescent="0.25">
      <c r="A111" s="24" t="s">
        <v>453</v>
      </c>
      <c r="B111" s="24" t="s">
        <v>454</v>
      </c>
      <c r="C111" s="25" t="s">
        <v>84</v>
      </c>
      <c r="D111" s="26">
        <v>80.010000000000005</v>
      </c>
      <c r="E111" s="27">
        <v>10156.459999999999</v>
      </c>
      <c r="F111" s="28">
        <f t="shared" si="2"/>
        <v>1.5851647683700842E-3</v>
      </c>
      <c r="G111" s="29">
        <f t="shared" si="3"/>
        <v>0.82951219899945372</v>
      </c>
    </row>
    <row r="112" spans="1:7" ht="25.5" x14ac:dyDescent="0.25">
      <c r="A112" s="24" t="s">
        <v>274</v>
      </c>
      <c r="B112" s="24" t="s">
        <v>275</v>
      </c>
      <c r="C112" s="25" t="s">
        <v>47</v>
      </c>
      <c r="D112" s="26">
        <v>89.34</v>
      </c>
      <c r="E112" s="27">
        <v>10001.61</v>
      </c>
      <c r="F112" s="28">
        <f t="shared" si="2"/>
        <v>1.5609966266768066E-3</v>
      </c>
      <c r="G112" s="29">
        <f t="shared" si="3"/>
        <v>0.83107319562613058</v>
      </c>
    </row>
    <row r="113" spans="1:7" ht="51" x14ac:dyDescent="0.25">
      <c r="A113" s="24" t="s">
        <v>1289</v>
      </c>
      <c r="B113" s="24" t="s">
        <v>1290</v>
      </c>
      <c r="C113" s="25" t="s">
        <v>13</v>
      </c>
      <c r="D113" s="26">
        <v>1</v>
      </c>
      <c r="E113" s="27">
        <v>9875.86</v>
      </c>
      <c r="F113" s="28">
        <f t="shared" si="2"/>
        <v>1.5413702539423561E-3</v>
      </c>
      <c r="G113" s="29">
        <f t="shared" si="3"/>
        <v>0.83261456588007299</v>
      </c>
    </row>
    <row r="114" spans="1:7" ht="51" x14ac:dyDescent="0.25">
      <c r="A114" s="24" t="s">
        <v>509</v>
      </c>
      <c r="B114" s="24" t="s">
        <v>510</v>
      </c>
      <c r="C114" s="25" t="s">
        <v>32</v>
      </c>
      <c r="D114" s="26">
        <v>215.41</v>
      </c>
      <c r="E114" s="27">
        <v>9848.5400000000009</v>
      </c>
      <c r="F114" s="28">
        <f t="shared" si="2"/>
        <v>1.5371062976552374E-3</v>
      </c>
      <c r="G114" s="29">
        <f t="shared" si="3"/>
        <v>0.83415167217772823</v>
      </c>
    </row>
    <row r="115" spans="1:7" ht="25.5" x14ac:dyDescent="0.25">
      <c r="A115" s="24" t="s">
        <v>1453</v>
      </c>
      <c r="B115" s="24" t="s">
        <v>1454</v>
      </c>
      <c r="C115" s="25" t="s">
        <v>84</v>
      </c>
      <c r="D115" s="26">
        <v>73.69</v>
      </c>
      <c r="E115" s="27">
        <v>9778.66</v>
      </c>
      <c r="F115" s="28">
        <f t="shared" si="2"/>
        <v>1.5261998091726653E-3</v>
      </c>
      <c r="G115" s="29">
        <f t="shared" si="3"/>
        <v>0.83567787198690091</v>
      </c>
    </row>
    <row r="116" spans="1:7" ht="25.5" x14ac:dyDescent="0.25">
      <c r="A116" s="24" t="s">
        <v>1297</v>
      </c>
      <c r="B116" s="24" t="s">
        <v>1627</v>
      </c>
      <c r="C116" s="25" t="s">
        <v>13</v>
      </c>
      <c r="D116" s="26">
        <v>37</v>
      </c>
      <c r="E116" s="27">
        <v>9711.39</v>
      </c>
      <c r="F116" s="28">
        <f t="shared" si="2"/>
        <v>1.5157006752255758E-3</v>
      </c>
      <c r="G116" s="29">
        <f t="shared" si="3"/>
        <v>0.83719357266212646</v>
      </c>
    </row>
    <row r="117" spans="1:7" ht="25.5" x14ac:dyDescent="0.25">
      <c r="A117" s="24" t="s">
        <v>1246</v>
      </c>
      <c r="B117" s="24" t="s">
        <v>1247</v>
      </c>
      <c r="C117" s="25" t="s">
        <v>13</v>
      </c>
      <c r="D117" s="26">
        <v>202</v>
      </c>
      <c r="E117" s="27">
        <v>9647.52</v>
      </c>
      <c r="F117" s="28">
        <f t="shared" si="2"/>
        <v>1.5057321946963566E-3</v>
      </c>
      <c r="G117" s="29">
        <f t="shared" si="3"/>
        <v>0.83869930485682287</v>
      </c>
    </row>
    <row r="118" spans="1:7" ht="38.25" x14ac:dyDescent="0.25">
      <c r="A118" s="24" t="s">
        <v>431</v>
      </c>
      <c r="B118" s="24" t="s">
        <v>432</v>
      </c>
      <c r="C118" s="25" t="s">
        <v>32</v>
      </c>
      <c r="D118" s="26">
        <v>241.26</v>
      </c>
      <c r="E118" s="27">
        <v>9590.08</v>
      </c>
      <c r="F118" s="28">
        <f t="shared" si="2"/>
        <v>1.4967672734250495E-3</v>
      </c>
      <c r="G118" s="29">
        <f t="shared" si="3"/>
        <v>0.84019607213024794</v>
      </c>
    </row>
    <row r="119" spans="1:7" ht="51" x14ac:dyDescent="0.25">
      <c r="A119" s="24" t="s">
        <v>1304</v>
      </c>
      <c r="B119" s="24" t="s">
        <v>1305</v>
      </c>
      <c r="C119" s="25" t="s">
        <v>47</v>
      </c>
      <c r="D119" s="26">
        <v>377</v>
      </c>
      <c r="E119" s="27">
        <v>9319.44</v>
      </c>
      <c r="F119" s="28">
        <f t="shared" si="2"/>
        <v>1.4545272613626105E-3</v>
      </c>
      <c r="G119" s="29">
        <f t="shared" si="3"/>
        <v>0.84165059939161058</v>
      </c>
    </row>
    <row r="120" spans="1:7" x14ac:dyDescent="0.25">
      <c r="A120" s="24" t="s">
        <v>569</v>
      </c>
      <c r="B120" s="24" t="s">
        <v>1619</v>
      </c>
      <c r="C120" s="25" t="s">
        <v>47</v>
      </c>
      <c r="D120" s="26">
        <v>983.52</v>
      </c>
      <c r="E120" s="27">
        <v>9294.26</v>
      </c>
      <c r="F120" s="28">
        <f t="shared" si="2"/>
        <v>1.4505973045796804E-3</v>
      </c>
      <c r="G120" s="29">
        <f t="shared" si="3"/>
        <v>0.84310119669619021</v>
      </c>
    </row>
    <row r="121" spans="1:7" ht="63.75" x14ac:dyDescent="0.25">
      <c r="A121" s="24" t="s">
        <v>957</v>
      </c>
      <c r="B121" s="24" t="s">
        <v>958</v>
      </c>
      <c r="C121" s="25" t="s">
        <v>13</v>
      </c>
      <c r="D121" s="26">
        <v>5</v>
      </c>
      <c r="E121" s="27">
        <v>9071.5499999999993</v>
      </c>
      <c r="F121" s="28">
        <f t="shared" si="2"/>
        <v>1.4158379449638592E-3</v>
      </c>
      <c r="G121" s="29">
        <f t="shared" si="3"/>
        <v>0.84451703464115402</v>
      </c>
    </row>
    <row r="122" spans="1:7" ht="25.5" x14ac:dyDescent="0.25">
      <c r="A122" s="24" t="s">
        <v>499</v>
      </c>
      <c r="B122" s="24" t="s">
        <v>500</v>
      </c>
      <c r="C122" s="25" t="s">
        <v>32</v>
      </c>
      <c r="D122" s="26">
        <v>3037.41</v>
      </c>
      <c r="E122" s="27">
        <v>8899.61</v>
      </c>
      <c r="F122" s="28">
        <f t="shared" si="2"/>
        <v>1.3890024894731123E-3</v>
      </c>
      <c r="G122" s="29">
        <f t="shared" si="3"/>
        <v>0.84590603713062718</v>
      </c>
    </row>
    <row r="123" spans="1:7" ht="25.5" x14ac:dyDescent="0.25">
      <c r="A123" s="24" t="s">
        <v>1219</v>
      </c>
      <c r="B123" s="24" t="s">
        <v>1220</v>
      </c>
      <c r="C123" s="25" t="s">
        <v>13</v>
      </c>
      <c r="D123" s="26">
        <v>12</v>
      </c>
      <c r="E123" s="27">
        <v>8875.44</v>
      </c>
      <c r="F123" s="28">
        <f t="shared" si="2"/>
        <v>1.3852301679701964E-3</v>
      </c>
      <c r="G123" s="29">
        <f t="shared" si="3"/>
        <v>0.84729126729859738</v>
      </c>
    </row>
    <row r="124" spans="1:7" ht="25.5" x14ac:dyDescent="0.25">
      <c r="A124" s="24" t="s">
        <v>574</v>
      </c>
      <c r="B124" s="24" t="s">
        <v>575</v>
      </c>
      <c r="C124" s="25" t="s">
        <v>47</v>
      </c>
      <c r="D124" s="26">
        <v>42</v>
      </c>
      <c r="E124" s="27">
        <v>8872.92</v>
      </c>
      <c r="F124" s="28">
        <f t="shared" si="2"/>
        <v>1.3848368601428341E-3</v>
      </c>
      <c r="G124" s="29">
        <f t="shared" si="3"/>
        <v>0.84867610415874017</v>
      </c>
    </row>
    <row r="125" spans="1:7" ht="51" x14ac:dyDescent="0.25">
      <c r="A125" s="24" t="s">
        <v>1449</v>
      </c>
      <c r="B125" s="24" t="s">
        <v>1450</v>
      </c>
      <c r="C125" s="25" t="s">
        <v>32</v>
      </c>
      <c r="D125" s="26">
        <v>80.010000000000005</v>
      </c>
      <c r="E125" s="27">
        <v>8795.49</v>
      </c>
      <c r="F125" s="28">
        <f t="shared" si="2"/>
        <v>1.3727520089235219E-3</v>
      </c>
      <c r="G125" s="29">
        <f t="shared" si="3"/>
        <v>0.85004885616766368</v>
      </c>
    </row>
    <row r="126" spans="1:7" ht="63.75" x14ac:dyDescent="0.25">
      <c r="A126" s="44" t="s">
        <v>473</v>
      </c>
      <c r="B126" s="44" t="s">
        <v>474</v>
      </c>
      <c r="C126" s="45" t="s">
        <v>32</v>
      </c>
      <c r="D126" s="46">
        <v>160.35</v>
      </c>
      <c r="E126" s="47">
        <v>8565.89</v>
      </c>
      <c r="F126" s="48">
        <f t="shared" si="2"/>
        <v>1.3369172957638411E-3</v>
      </c>
      <c r="G126" s="49">
        <f t="shared" si="3"/>
        <v>0.85138577346342748</v>
      </c>
    </row>
    <row r="127" spans="1:7" ht="25.5" x14ac:dyDescent="0.25">
      <c r="A127" s="44" t="s">
        <v>1492</v>
      </c>
      <c r="B127" s="44" t="s">
        <v>1493</v>
      </c>
      <c r="C127" s="45" t="s">
        <v>13</v>
      </c>
      <c r="D127" s="46">
        <v>3</v>
      </c>
      <c r="E127" s="47">
        <v>8429.0400000000009</v>
      </c>
      <c r="F127" s="48">
        <f t="shared" si="2"/>
        <v>1.3155584956945803E-3</v>
      </c>
      <c r="G127" s="49">
        <f t="shared" si="3"/>
        <v>0.85270133195912201</v>
      </c>
    </row>
    <row r="128" spans="1:7" ht="38.25" x14ac:dyDescent="0.25">
      <c r="A128" s="44" t="s">
        <v>135</v>
      </c>
      <c r="B128" s="44" t="s">
        <v>136</v>
      </c>
      <c r="C128" s="45" t="s">
        <v>137</v>
      </c>
      <c r="D128" s="46">
        <v>4235.25</v>
      </c>
      <c r="E128" s="47">
        <v>8428.14</v>
      </c>
      <c r="F128" s="48">
        <f t="shared" si="2"/>
        <v>1.3154180286133793E-3</v>
      </c>
      <c r="G128" s="49">
        <f t="shared" si="3"/>
        <v>0.85401674998773536</v>
      </c>
    </row>
    <row r="129" spans="1:7" ht="51" x14ac:dyDescent="0.25">
      <c r="A129" s="44" t="s">
        <v>1059</v>
      </c>
      <c r="B129" s="44" t="s">
        <v>1060</v>
      </c>
      <c r="C129" s="45" t="s">
        <v>13</v>
      </c>
      <c r="D129" s="46">
        <v>12</v>
      </c>
      <c r="E129" s="47">
        <v>8321.8799999999992</v>
      </c>
      <c r="F129" s="48">
        <f t="shared" si="2"/>
        <v>1.2988335485596002E-3</v>
      </c>
      <c r="G129" s="49">
        <f t="shared" si="3"/>
        <v>0.855315583536295</v>
      </c>
    </row>
    <row r="130" spans="1:7" ht="76.5" x14ac:dyDescent="0.25">
      <c r="A130" s="44" t="s">
        <v>475</v>
      </c>
      <c r="B130" s="44" t="s">
        <v>476</v>
      </c>
      <c r="C130" s="45" t="s">
        <v>32</v>
      </c>
      <c r="D130" s="46">
        <v>234.11</v>
      </c>
      <c r="E130" s="47">
        <v>8182.14</v>
      </c>
      <c r="F130" s="48">
        <f t="shared" si="2"/>
        <v>1.27702369308515E-3</v>
      </c>
      <c r="G130" s="49">
        <f t="shared" si="3"/>
        <v>0.85659260722938013</v>
      </c>
    </row>
    <row r="131" spans="1:7" x14ac:dyDescent="0.25">
      <c r="A131" s="44" t="s">
        <v>70</v>
      </c>
      <c r="B131" s="44" t="s">
        <v>71</v>
      </c>
      <c r="C131" s="45" t="s">
        <v>32</v>
      </c>
      <c r="D131" s="46">
        <v>18.649999999999999</v>
      </c>
      <c r="E131" s="47">
        <v>8119.27</v>
      </c>
      <c r="F131" s="48">
        <f t="shared" si="2"/>
        <v>1.2672112870905981E-3</v>
      </c>
      <c r="G131" s="49">
        <f t="shared" si="3"/>
        <v>0.85785981851647075</v>
      </c>
    </row>
    <row r="132" spans="1:7" ht="76.5" x14ac:dyDescent="0.25">
      <c r="A132" s="44" t="s">
        <v>471</v>
      </c>
      <c r="B132" s="44" t="s">
        <v>472</v>
      </c>
      <c r="C132" s="45" t="s">
        <v>32</v>
      </c>
      <c r="D132" s="46">
        <v>237.22</v>
      </c>
      <c r="E132" s="47">
        <v>7944.49</v>
      </c>
      <c r="F132" s="48">
        <f t="shared" si="2"/>
        <v>1.239932579921395E-3</v>
      </c>
      <c r="G132" s="49">
        <f t="shared" si="3"/>
        <v>0.85909975109639214</v>
      </c>
    </row>
    <row r="133" spans="1:7" ht="38.25" x14ac:dyDescent="0.25">
      <c r="A133" s="44" t="s">
        <v>248</v>
      </c>
      <c r="B133" s="44" t="s">
        <v>249</v>
      </c>
      <c r="C133" s="45" t="s">
        <v>233</v>
      </c>
      <c r="D133" s="46">
        <v>651</v>
      </c>
      <c r="E133" s="47">
        <v>7733.88</v>
      </c>
      <c r="F133" s="48">
        <f t="shared" si="2"/>
        <v>1.2070617221750519E-3</v>
      </c>
      <c r="G133" s="49">
        <f t="shared" si="3"/>
        <v>0.86030681281856725</v>
      </c>
    </row>
    <row r="134" spans="1:7" ht="25.5" x14ac:dyDescent="0.25">
      <c r="A134" s="44" t="s">
        <v>1021</v>
      </c>
      <c r="B134" s="44" t="s">
        <v>1022</v>
      </c>
      <c r="C134" s="45" t="s">
        <v>47</v>
      </c>
      <c r="D134" s="46">
        <v>192.4</v>
      </c>
      <c r="E134" s="47">
        <v>7659.44</v>
      </c>
      <c r="F134" s="48">
        <f t="shared" si="2"/>
        <v>1.1954435338143957E-3</v>
      </c>
      <c r="G134" s="49">
        <f t="shared" si="3"/>
        <v>0.86150225635238165</v>
      </c>
    </row>
    <row r="135" spans="1:7" ht="51" x14ac:dyDescent="0.25">
      <c r="A135" s="44" t="s">
        <v>847</v>
      </c>
      <c r="B135" s="44" t="s">
        <v>848</v>
      </c>
      <c r="C135" s="45" t="s">
        <v>47</v>
      </c>
      <c r="D135" s="46">
        <v>288.04000000000002</v>
      </c>
      <c r="E135" s="47">
        <v>7647.46</v>
      </c>
      <c r="F135" s="48">
        <f t="shared" si="2"/>
        <v>1.1935737608890779E-3</v>
      </c>
      <c r="G135" s="49">
        <f t="shared" si="3"/>
        <v>0.86269583011327078</v>
      </c>
    </row>
    <row r="136" spans="1:7" ht="51" x14ac:dyDescent="0.25">
      <c r="A136" s="44" t="s">
        <v>481</v>
      </c>
      <c r="B136" s="44" t="s">
        <v>482</v>
      </c>
      <c r="C136" s="45" t="s">
        <v>32</v>
      </c>
      <c r="D136" s="46">
        <v>120.41</v>
      </c>
      <c r="E136" s="47">
        <v>7511.17</v>
      </c>
      <c r="F136" s="48">
        <f t="shared" si="2"/>
        <v>1.172302362559231E-3</v>
      </c>
      <c r="G136" s="49">
        <f t="shared" si="3"/>
        <v>0.86386813247583005</v>
      </c>
    </row>
    <row r="137" spans="1:7" ht="25.5" x14ac:dyDescent="0.25">
      <c r="A137" s="44" t="s">
        <v>819</v>
      </c>
      <c r="B137" s="44" t="s">
        <v>820</v>
      </c>
      <c r="C137" s="45" t="s">
        <v>654</v>
      </c>
      <c r="D137" s="46">
        <v>1</v>
      </c>
      <c r="E137" s="47">
        <v>7505.91</v>
      </c>
      <c r="F137" s="48">
        <f t="shared" si="2"/>
        <v>1.1714814105068794E-3</v>
      </c>
      <c r="G137" s="49">
        <f t="shared" si="3"/>
        <v>0.86503961388633688</v>
      </c>
    </row>
    <row r="138" spans="1:7" ht="25.5" x14ac:dyDescent="0.25">
      <c r="A138" s="44" t="s">
        <v>1295</v>
      </c>
      <c r="B138" s="44" t="s">
        <v>1296</v>
      </c>
      <c r="C138" s="45" t="s">
        <v>13</v>
      </c>
      <c r="D138" s="46">
        <v>44</v>
      </c>
      <c r="E138" s="47">
        <v>7475.6</v>
      </c>
      <c r="F138" s="48">
        <f t="shared" si="2"/>
        <v>1.1667507913611045E-3</v>
      </c>
      <c r="G138" s="49">
        <f t="shared" si="3"/>
        <v>0.86620636467769796</v>
      </c>
    </row>
    <row r="139" spans="1:7" ht="38.25" x14ac:dyDescent="0.25">
      <c r="A139" s="44" t="s">
        <v>321</v>
      </c>
      <c r="B139" s="44" t="s">
        <v>322</v>
      </c>
      <c r="C139" s="45" t="s">
        <v>47</v>
      </c>
      <c r="D139" s="46">
        <v>223.06</v>
      </c>
      <c r="E139" s="47">
        <v>7427.89</v>
      </c>
      <c r="F139" s="48">
        <f t="shared" si="2"/>
        <v>1.1593044753121133E-3</v>
      </c>
      <c r="G139" s="49">
        <f t="shared" si="3"/>
        <v>0.86736566915301005</v>
      </c>
    </row>
    <row r="140" spans="1:7" ht="51" x14ac:dyDescent="0.25">
      <c r="A140" s="44" t="s">
        <v>240</v>
      </c>
      <c r="B140" s="44" t="s">
        <v>241</v>
      </c>
      <c r="C140" s="45" t="s">
        <v>32</v>
      </c>
      <c r="D140" s="46">
        <v>90.83</v>
      </c>
      <c r="E140" s="47">
        <v>7275.48</v>
      </c>
      <c r="F140" s="48">
        <f t="shared" si="2"/>
        <v>1.1355171554834245E-3</v>
      </c>
      <c r="G140" s="49">
        <f t="shared" si="3"/>
        <v>0.86850118630849349</v>
      </c>
    </row>
    <row r="141" spans="1:7" ht="25.5" x14ac:dyDescent="0.25">
      <c r="A141" s="44" t="s">
        <v>313</v>
      </c>
      <c r="B141" s="44" t="s">
        <v>314</v>
      </c>
      <c r="C141" s="45" t="s">
        <v>32</v>
      </c>
      <c r="D141" s="46">
        <v>250.78</v>
      </c>
      <c r="E141" s="47">
        <v>7157.26</v>
      </c>
      <c r="F141" s="48">
        <f t="shared" si="2"/>
        <v>1.1170660239950209E-3</v>
      </c>
      <c r="G141" s="49">
        <f t="shared" si="3"/>
        <v>0.86961825233248846</v>
      </c>
    </row>
    <row r="142" spans="1:7" ht="25.5" x14ac:dyDescent="0.25">
      <c r="A142" s="44" t="s">
        <v>1421</v>
      </c>
      <c r="B142" s="44" t="s">
        <v>1422</v>
      </c>
      <c r="C142" s="45" t="s">
        <v>13</v>
      </c>
      <c r="D142" s="46">
        <v>3</v>
      </c>
      <c r="E142" s="47">
        <v>7153.38</v>
      </c>
      <c r="F142" s="48">
        <f t="shared" si="2"/>
        <v>1.1164604548005105E-3</v>
      </c>
      <c r="G142" s="49">
        <f t="shared" si="3"/>
        <v>0.87073471278728898</v>
      </c>
    </row>
    <row r="143" spans="1:7" ht="102" x14ac:dyDescent="0.25">
      <c r="A143" s="44" t="s">
        <v>1221</v>
      </c>
      <c r="B143" s="44" t="s">
        <v>1222</v>
      </c>
      <c r="C143" s="45" t="s">
        <v>13</v>
      </c>
      <c r="D143" s="46">
        <v>2</v>
      </c>
      <c r="E143" s="47">
        <v>7045.12</v>
      </c>
      <c r="F143" s="48">
        <f t="shared" si="2"/>
        <v>1.0995638256773963E-3</v>
      </c>
      <c r="G143" s="49">
        <f t="shared" si="3"/>
        <v>0.87183427661296642</v>
      </c>
    </row>
    <row r="144" spans="1:7" ht="25.5" x14ac:dyDescent="0.25">
      <c r="A144" s="44" t="s">
        <v>1480</v>
      </c>
      <c r="B144" s="44" t="s">
        <v>1481</v>
      </c>
      <c r="C144" s="45" t="s">
        <v>47</v>
      </c>
      <c r="D144" s="46">
        <v>291.38</v>
      </c>
      <c r="E144" s="47">
        <v>7022.25</v>
      </c>
      <c r="F144" s="48">
        <f t="shared" si="2"/>
        <v>1.0959944010695483E-3</v>
      </c>
      <c r="G144" s="49">
        <f t="shared" si="3"/>
        <v>0.87293027101403597</v>
      </c>
    </row>
    <row r="145" spans="1:7" ht="63.75" x14ac:dyDescent="0.25">
      <c r="A145" s="44" t="s">
        <v>270</v>
      </c>
      <c r="B145" s="44" t="s">
        <v>271</v>
      </c>
      <c r="C145" s="45" t="s">
        <v>32</v>
      </c>
      <c r="D145" s="46">
        <v>90.46</v>
      </c>
      <c r="E145" s="47">
        <v>6986.22</v>
      </c>
      <c r="F145" s="48">
        <f t="shared" ref="F145:F208" si="4">E145/SUM(E:E)</f>
        <v>1.0903710355854748E-3</v>
      </c>
      <c r="G145" s="49">
        <f t="shared" si="3"/>
        <v>0.87402064204962149</v>
      </c>
    </row>
    <row r="146" spans="1:7" ht="25.5" x14ac:dyDescent="0.25">
      <c r="A146" s="44" t="s">
        <v>1027</v>
      </c>
      <c r="B146" s="44" t="s">
        <v>1028</v>
      </c>
      <c r="C146" s="45" t="s">
        <v>47</v>
      </c>
      <c r="D146" s="46">
        <v>430.88</v>
      </c>
      <c r="E146" s="47">
        <v>6967.32</v>
      </c>
      <c r="F146" s="48">
        <f t="shared" si="4"/>
        <v>1.0874212268802571E-3</v>
      </c>
      <c r="G146" s="49">
        <f t="shared" si="3"/>
        <v>0.8751080632765017</v>
      </c>
    </row>
    <row r="147" spans="1:7" ht="25.5" x14ac:dyDescent="0.25">
      <c r="A147" s="44" t="s">
        <v>1029</v>
      </c>
      <c r="B147" s="44" t="s">
        <v>1030</v>
      </c>
      <c r="C147" s="45" t="s">
        <v>47</v>
      </c>
      <c r="D147" s="46">
        <v>573.04</v>
      </c>
      <c r="E147" s="47">
        <v>6933.78</v>
      </c>
      <c r="F147" s="48">
        <f t="shared" si="4"/>
        <v>1.0821864869875058E-3</v>
      </c>
      <c r="G147" s="49">
        <f t="shared" ref="G147:G210" si="5">F147+G146</f>
        <v>0.87619024976348925</v>
      </c>
    </row>
    <row r="148" spans="1:7" ht="38.25" x14ac:dyDescent="0.25">
      <c r="A148" s="44" t="s">
        <v>244</v>
      </c>
      <c r="B148" s="44" t="s">
        <v>245</v>
      </c>
      <c r="C148" s="45" t="s">
        <v>233</v>
      </c>
      <c r="D148" s="46">
        <v>458</v>
      </c>
      <c r="E148" s="47">
        <v>6847.1</v>
      </c>
      <c r="F148" s="48">
        <f t="shared" si="4"/>
        <v>1.0686579463225184E-3</v>
      </c>
      <c r="G148" s="49">
        <f t="shared" si="5"/>
        <v>0.87725890770981174</v>
      </c>
    </row>
    <row r="149" spans="1:7" ht="25.5" x14ac:dyDescent="0.25">
      <c r="A149" s="44" t="s">
        <v>219</v>
      </c>
      <c r="B149" s="44" t="s">
        <v>220</v>
      </c>
      <c r="C149" s="45" t="s">
        <v>32</v>
      </c>
      <c r="D149" s="46">
        <v>110.83</v>
      </c>
      <c r="E149" s="47">
        <v>6803.85</v>
      </c>
      <c r="F149" s="48">
        <f t="shared" si="4"/>
        <v>1.0619077226981448E-3</v>
      </c>
      <c r="G149" s="49">
        <f t="shared" si="5"/>
        <v>0.87832081543250984</v>
      </c>
    </row>
    <row r="150" spans="1:7" ht="25.5" x14ac:dyDescent="0.25">
      <c r="A150" s="44" t="s">
        <v>1178</v>
      </c>
      <c r="B150" s="44" t="s">
        <v>1179</v>
      </c>
      <c r="C150" s="45" t="s">
        <v>13</v>
      </c>
      <c r="D150" s="46">
        <v>188.61</v>
      </c>
      <c r="E150" s="47">
        <v>6791.84</v>
      </c>
      <c r="F150" s="48">
        <f t="shared" si="4"/>
        <v>1.0600332675367867E-3</v>
      </c>
      <c r="G150" s="49">
        <f t="shared" si="5"/>
        <v>0.87938084870004662</v>
      </c>
    </row>
    <row r="151" spans="1:7" ht="25.5" x14ac:dyDescent="0.25">
      <c r="A151" s="44" t="s">
        <v>1107</v>
      </c>
      <c r="B151" s="44" t="s">
        <v>1108</v>
      </c>
      <c r="C151" s="45" t="s">
        <v>13</v>
      </c>
      <c r="D151" s="46">
        <v>64</v>
      </c>
      <c r="E151" s="47">
        <v>6607.36</v>
      </c>
      <c r="F151" s="48">
        <f t="shared" si="4"/>
        <v>1.031240637381308E-3</v>
      </c>
      <c r="G151" s="49">
        <f t="shared" si="5"/>
        <v>0.88041208933742798</v>
      </c>
    </row>
    <row r="152" spans="1:7" ht="38.25" x14ac:dyDescent="0.25">
      <c r="A152" s="44" t="s">
        <v>1293</v>
      </c>
      <c r="B152" s="44" t="s">
        <v>1294</v>
      </c>
      <c r="C152" s="45" t="s">
        <v>13</v>
      </c>
      <c r="D152" s="46">
        <v>3</v>
      </c>
      <c r="E152" s="47">
        <v>6593.34</v>
      </c>
      <c r="F152" s="48">
        <f t="shared" si="4"/>
        <v>1.0290524724052685E-3</v>
      </c>
      <c r="G152" s="49">
        <f t="shared" si="5"/>
        <v>0.88144114180983324</v>
      </c>
    </row>
    <row r="153" spans="1:7" x14ac:dyDescent="0.25">
      <c r="A153" s="44" t="s">
        <v>417</v>
      </c>
      <c r="B153" s="44" t="s">
        <v>418</v>
      </c>
      <c r="C153" s="45" t="s">
        <v>47</v>
      </c>
      <c r="D153" s="46">
        <v>329.52</v>
      </c>
      <c r="E153" s="47">
        <v>6527.79</v>
      </c>
      <c r="F153" s="48">
        <f t="shared" si="4"/>
        <v>1.0188217866578073E-3</v>
      </c>
      <c r="G153" s="49">
        <f t="shared" si="5"/>
        <v>0.88245996359649104</v>
      </c>
    </row>
    <row r="154" spans="1:7" ht="38.25" x14ac:dyDescent="0.25">
      <c r="A154" s="44" t="s">
        <v>836</v>
      </c>
      <c r="B154" s="44" t="s">
        <v>837</v>
      </c>
      <c r="C154" s="45" t="s">
        <v>47</v>
      </c>
      <c r="D154" s="46">
        <v>126.72</v>
      </c>
      <c r="E154" s="47">
        <v>6471.59</v>
      </c>
      <c r="F154" s="48">
        <f t="shared" si="4"/>
        <v>1.0100503978094882E-3</v>
      </c>
      <c r="G154" s="49">
        <f t="shared" si="5"/>
        <v>0.88347001399430047</v>
      </c>
    </row>
    <row r="155" spans="1:7" ht="51" x14ac:dyDescent="0.25">
      <c r="A155" s="44" t="s">
        <v>588</v>
      </c>
      <c r="B155" s="44" t="s">
        <v>589</v>
      </c>
      <c r="C155" s="45" t="s">
        <v>47</v>
      </c>
      <c r="D155" s="46">
        <v>15.9</v>
      </c>
      <c r="E155" s="47">
        <v>6151.71</v>
      </c>
      <c r="F155" s="48">
        <f t="shared" si="4"/>
        <v>9.6012527566001656E-4</v>
      </c>
      <c r="G155" s="49">
        <f t="shared" si="5"/>
        <v>0.8844301392699605</v>
      </c>
    </row>
    <row r="156" spans="1:7" ht="25.5" x14ac:dyDescent="0.25">
      <c r="A156" s="44" t="s">
        <v>505</v>
      </c>
      <c r="B156" s="44" t="s">
        <v>506</v>
      </c>
      <c r="C156" s="45" t="s">
        <v>32</v>
      </c>
      <c r="D156" s="46">
        <v>394.46</v>
      </c>
      <c r="E156" s="47">
        <v>6082.57</v>
      </c>
      <c r="F156" s="48">
        <f t="shared" si="4"/>
        <v>9.4933428233309866E-4</v>
      </c>
      <c r="G156" s="49">
        <f t="shared" si="5"/>
        <v>0.88537947355229363</v>
      </c>
    </row>
    <row r="157" spans="1:7" ht="25.5" x14ac:dyDescent="0.25">
      <c r="A157" s="44" t="s">
        <v>1248</v>
      </c>
      <c r="B157" s="44" t="s">
        <v>1249</v>
      </c>
      <c r="C157" s="45" t="s">
        <v>13</v>
      </c>
      <c r="D157" s="46">
        <v>202</v>
      </c>
      <c r="E157" s="47">
        <v>6070.1</v>
      </c>
      <c r="F157" s="48">
        <f t="shared" si="4"/>
        <v>9.4738803288579377E-4</v>
      </c>
      <c r="G157" s="49">
        <f t="shared" si="5"/>
        <v>0.88632686158517937</v>
      </c>
    </row>
    <row r="158" spans="1:7" ht="51" x14ac:dyDescent="0.25">
      <c r="A158" s="44" t="s">
        <v>971</v>
      </c>
      <c r="B158" s="44" t="s">
        <v>972</v>
      </c>
      <c r="C158" s="45" t="s">
        <v>13</v>
      </c>
      <c r="D158" s="46">
        <v>1</v>
      </c>
      <c r="E158" s="47">
        <v>6032.15</v>
      </c>
      <c r="F158" s="48">
        <f t="shared" si="4"/>
        <v>9.4146500429515836E-4</v>
      </c>
      <c r="G158" s="49">
        <f t="shared" si="5"/>
        <v>0.88726832658947452</v>
      </c>
    </row>
    <row r="159" spans="1:7" ht="51" x14ac:dyDescent="0.25">
      <c r="A159" s="44" t="s">
        <v>971</v>
      </c>
      <c r="B159" s="44" t="s">
        <v>972</v>
      </c>
      <c r="C159" s="45" t="s">
        <v>13</v>
      </c>
      <c r="D159" s="46">
        <v>1</v>
      </c>
      <c r="E159" s="47">
        <v>6032.15</v>
      </c>
      <c r="F159" s="48">
        <f t="shared" si="4"/>
        <v>9.4146500429515836E-4</v>
      </c>
      <c r="G159" s="49">
        <f t="shared" si="5"/>
        <v>0.88820979159376967</v>
      </c>
    </row>
    <row r="160" spans="1:7" ht="25.5" x14ac:dyDescent="0.25">
      <c r="A160" s="44" t="s">
        <v>499</v>
      </c>
      <c r="B160" s="44" t="s">
        <v>1617</v>
      </c>
      <c r="C160" s="45" t="s">
        <v>32</v>
      </c>
      <c r="D160" s="46">
        <v>2047.66</v>
      </c>
      <c r="E160" s="47">
        <v>5999.64</v>
      </c>
      <c r="F160" s="48">
        <f t="shared" si="4"/>
        <v>9.3639102117311476E-4</v>
      </c>
      <c r="G160" s="49">
        <f t="shared" si="5"/>
        <v>0.88914618261494283</v>
      </c>
    </row>
    <row r="161" spans="1:7" ht="51" x14ac:dyDescent="0.25">
      <c r="A161" s="44" t="s">
        <v>1306</v>
      </c>
      <c r="B161" s="44" t="s">
        <v>1307</v>
      </c>
      <c r="C161" s="45" t="s">
        <v>47</v>
      </c>
      <c r="D161" s="46">
        <v>141</v>
      </c>
      <c r="E161" s="47">
        <v>5985.45</v>
      </c>
      <c r="F161" s="48">
        <f t="shared" si="4"/>
        <v>9.3417632352618143E-4</v>
      </c>
      <c r="G161" s="49">
        <f t="shared" si="5"/>
        <v>0.89008035893846904</v>
      </c>
    </row>
    <row r="162" spans="1:7" ht="38.25" x14ac:dyDescent="0.25">
      <c r="A162" s="44" t="s">
        <v>361</v>
      </c>
      <c r="B162" s="44" t="s">
        <v>362</v>
      </c>
      <c r="C162" s="45" t="s">
        <v>13</v>
      </c>
      <c r="D162" s="46">
        <v>1</v>
      </c>
      <c r="E162" s="47">
        <v>5974.37</v>
      </c>
      <c r="F162" s="48">
        <f t="shared" si="4"/>
        <v>9.3244701768206446E-4</v>
      </c>
      <c r="G162" s="49">
        <f t="shared" si="5"/>
        <v>0.89101280595615107</v>
      </c>
    </row>
    <row r="163" spans="1:7" ht="25.5" x14ac:dyDescent="0.25">
      <c r="A163" s="44" t="s">
        <v>525</v>
      </c>
      <c r="B163" s="44" t="s">
        <v>526</v>
      </c>
      <c r="C163" s="45" t="s">
        <v>32</v>
      </c>
      <c r="D163" s="46">
        <v>394.46</v>
      </c>
      <c r="E163" s="47">
        <v>5932.67</v>
      </c>
      <c r="F163" s="48">
        <f t="shared" si="4"/>
        <v>9.259387095864256E-4</v>
      </c>
      <c r="G163" s="49">
        <f t="shared" si="5"/>
        <v>0.89193874466573753</v>
      </c>
    </row>
    <row r="164" spans="1:7" x14ac:dyDescent="0.25">
      <c r="A164" s="44" t="s">
        <v>93</v>
      </c>
      <c r="B164" s="44" t="s">
        <v>94</v>
      </c>
      <c r="C164" s="45" t="s">
        <v>32</v>
      </c>
      <c r="D164" s="46">
        <v>273.49</v>
      </c>
      <c r="E164" s="47">
        <v>5931.99</v>
      </c>
      <c r="F164" s="48">
        <f t="shared" si="4"/>
        <v>9.2583257890285157E-4</v>
      </c>
      <c r="G164" s="49">
        <f t="shared" si="5"/>
        <v>0.89286457724464041</v>
      </c>
    </row>
    <row r="165" spans="1:7" x14ac:dyDescent="0.25">
      <c r="A165" s="44" t="s">
        <v>1233</v>
      </c>
      <c r="B165" s="44" t="s">
        <v>1234</v>
      </c>
      <c r="C165" s="45" t="s">
        <v>47</v>
      </c>
      <c r="D165" s="46">
        <v>146.79</v>
      </c>
      <c r="E165" s="47">
        <v>5898.02</v>
      </c>
      <c r="F165" s="48">
        <f t="shared" si="4"/>
        <v>9.2053072696019335E-4</v>
      </c>
      <c r="G165" s="49">
        <f t="shared" si="5"/>
        <v>0.8937851079716006</v>
      </c>
    </row>
    <row r="166" spans="1:7" ht="51" x14ac:dyDescent="0.25">
      <c r="A166" s="44" t="s">
        <v>1451</v>
      </c>
      <c r="B166" s="44" t="s">
        <v>1452</v>
      </c>
      <c r="C166" s="45" t="s">
        <v>32</v>
      </c>
      <c r="D166" s="46">
        <v>73.69</v>
      </c>
      <c r="E166" s="47">
        <v>5833.3</v>
      </c>
      <c r="F166" s="48">
        <f t="shared" si="4"/>
        <v>9.1042958307650627E-4</v>
      </c>
      <c r="G166" s="49">
        <f t="shared" si="5"/>
        <v>0.89469553755467712</v>
      </c>
    </row>
    <row r="167" spans="1:7" ht="38.25" x14ac:dyDescent="0.25">
      <c r="A167" s="44" t="s">
        <v>48</v>
      </c>
      <c r="B167" s="44" t="s">
        <v>49</v>
      </c>
      <c r="C167" s="45" t="s">
        <v>13</v>
      </c>
      <c r="D167" s="46">
        <v>1</v>
      </c>
      <c r="E167" s="47">
        <v>5809.47</v>
      </c>
      <c r="F167" s="48">
        <f t="shared" si="4"/>
        <v>9.0671032691537739E-4</v>
      </c>
      <c r="G167" s="49">
        <f t="shared" si="5"/>
        <v>0.89560224788159248</v>
      </c>
    </row>
    <row r="168" spans="1:7" ht="25.5" x14ac:dyDescent="0.25">
      <c r="A168" s="44" t="s">
        <v>1192</v>
      </c>
      <c r="B168" s="44" t="s">
        <v>1193</v>
      </c>
      <c r="C168" s="45" t="s">
        <v>47</v>
      </c>
      <c r="D168" s="46">
        <v>147.16999999999999</v>
      </c>
      <c r="E168" s="47">
        <v>5654.27</v>
      </c>
      <c r="F168" s="48">
        <f t="shared" si="4"/>
        <v>8.8248755913496602E-4</v>
      </c>
      <c r="G168" s="49">
        <f t="shared" si="5"/>
        <v>0.89648473544072749</v>
      </c>
    </row>
    <row r="169" spans="1:7" ht="51" x14ac:dyDescent="0.25">
      <c r="A169" s="44" t="s">
        <v>586</v>
      </c>
      <c r="B169" s="44" t="s">
        <v>587</v>
      </c>
      <c r="C169" s="45" t="s">
        <v>47</v>
      </c>
      <c r="D169" s="46">
        <v>12.79</v>
      </c>
      <c r="E169" s="47">
        <v>5630.92</v>
      </c>
      <c r="F169" s="48">
        <f t="shared" si="4"/>
        <v>8.7884321875047761E-4</v>
      </c>
      <c r="G169" s="49">
        <f t="shared" si="5"/>
        <v>0.89736357865947791</v>
      </c>
    </row>
    <row r="170" spans="1:7" ht="38.25" x14ac:dyDescent="0.25">
      <c r="A170" s="44" t="s">
        <v>291</v>
      </c>
      <c r="B170" s="44" t="s">
        <v>292</v>
      </c>
      <c r="C170" s="45" t="s">
        <v>32</v>
      </c>
      <c r="D170" s="46">
        <v>58.1</v>
      </c>
      <c r="E170" s="47">
        <v>5629.3</v>
      </c>
      <c r="F170" s="48">
        <f t="shared" si="4"/>
        <v>8.7859037800431606E-4</v>
      </c>
      <c r="G170" s="49">
        <f t="shared" si="5"/>
        <v>0.89824216903748222</v>
      </c>
    </row>
    <row r="171" spans="1:7" ht="25.5" x14ac:dyDescent="0.25">
      <c r="A171" s="44" t="s">
        <v>951</v>
      </c>
      <c r="B171" s="44" t="s">
        <v>952</v>
      </c>
      <c r="C171" s="45" t="s">
        <v>13</v>
      </c>
      <c r="D171" s="46">
        <v>19</v>
      </c>
      <c r="E171" s="47">
        <v>5491</v>
      </c>
      <c r="F171" s="48">
        <f t="shared" si="4"/>
        <v>8.5700526985978706E-4</v>
      </c>
      <c r="G171" s="49">
        <f t="shared" si="5"/>
        <v>0.89909917430734199</v>
      </c>
    </row>
    <row r="172" spans="1:7" ht="25.5" x14ac:dyDescent="0.25">
      <c r="A172" s="44" t="s">
        <v>663</v>
      </c>
      <c r="B172" s="44" t="s">
        <v>664</v>
      </c>
      <c r="C172" s="45" t="s">
        <v>13</v>
      </c>
      <c r="D172" s="46">
        <v>5</v>
      </c>
      <c r="E172" s="47">
        <v>5467.05</v>
      </c>
      <c r="F172" s="48">
        <f t="shared" si="4"/>
        <v>8.5326728475449809E-4</v>
      </c>
      <c r="G172" s="49">
        <f t="shared" si="5"/>
        <v>0.89995244159209653</v>
      </c>
    </row>
    <row r="173" spans="1:7" ht="51" x14ac:dyDescent="0.25">
      <c r="A173" s="44" t="s">
        <v>849</v>
      </c>
      <c r="B173" s="44" t="s">
        <v>850</v>
      </c>
      <c r="C173" s="45" t="s">
        <v>47</v>
      </c>
      <c r="D173" s="46">
        <v>134.58000000000001</v>
      </c>
      <c r="E173" s="47">
        <v>5441.06</v>
      </c>
      <c r="F173" s="48">
        <f t="shared" si="4"/>
        <v>8.4921090759848723E-4</v>
      </c>
      <c r="G173" s="49">
        <f t="shared" si="5"/>
        <v>0.90080165249969502</v>
      </c>
    </row>
    <row r="174" spans="1:7" ht="63.75" x14ac:dyDescent="0.25">
      <c r="A174" s="44" t="s">
        <v>1320</v>
      </c>
      <c r="B174" s="44" t="s">
        <v>1321</v>
      </c>
      <c r="C174" s="45" t="s">
        <v>47</v>
      </c>
      <c r="D174" s="46">
        <v>70</v>
      </c>
      <c r="E174" s="47">
        <v>5421.5</v>
      </c>
      <c r="F174" s="48">
        <f t="shared" si="4"/>
        <v>8.4615808970038889E-4</v>
      </c>
      <c r="G174" s="49">
        <f t="shared" si="5"/>
        <v>0.90164781058939536</v>
      </c>
    </row>
    <row r="175" spans="1:7" ht="25.5" x14ac:dyDescent="0.25">
      <c r="A175" s="44" t="s">
        <v>1025</v>
      </c>
      <c r="B175" s="44" t="s">
        <v>1026</v>
      </c>
      <c r="C175" s="45" t="s">
        <v>47</v>
      </c>
      <c r="D175" s="46">
        <v>36.96</v>
      </c>
      <c r="E175" s="47">
        <v>5376.2</v>
      </c>
      <c r="F175" s="48">
        <f t="shared" si="4"/>
        <v>8.3908791327994665E-4</v>
      </c>
      <c r="G175" s="49">
        <f t="shared" si="5"/>
        <v>0.90248689850267527</v>
      </c>
    </row>
    <row r="176" spans="1:7" ht="63.75" x14ac:dyDescent="0.25">
      <c r="A176" s="44" t="s">
        <v>1401</v>
      </c>
      <c r="B176" s="44" t="s">
        <v>1402</v>
      </c>
      <c r="C176" s="45" t="s">
        <v>84</v>
      </c>
      <c r="D176" s="46">
        <v>12.34</v>
      </c>
      <c r="E176" s="47">
        <v>5369.75</v>
      </c>
      <c r="F176" s="48">
        <f t="shared" si="4"/>
        <v>8.3808123253134071E-4</v>
      </c>
      <c r="G176" s="49">
        <f t="shared" si="5"/>
        <v>0.90332497973520665</v>
      </c>
    </row>
    <row r="177" spans="1:7" ht="25.5" x14ac:dyDescent="0.25">
      <c r="A177" s="44" t="s">
        <v>529</v>
      </c>
      <c r="B177" s="44" t="s">
        <v>530</v>
      </c>
      <c r="C177" s="45" t="s">
        <v>32</v>
      </c>
      <c r="D177" s="46">
        <v>624.6</v>
      </c>
      <c r="E177" s="47">
        <v>5334.08</v>
      </c>
      <c r="F177" s="48">
        <f t="shared" si="4"/>
        <v>8.3251405387974736E-4</v>
      </c>
      <c r="G177" s="49">
        <f t="shared" si="5"/>
        <v>0.90415749378908639</v>
      </c>
    </row>
    <row r="178" spans="1:7" ht="38.25" x14ac:dyDescent="0.25">
      <c r="A178" s="44" t="s">
        <v>325</v>
      </c>
      <c r="B178" s="44" t="s">
        <v>326</v>
      </c>
      <c r="C178" s="45" t="s">
        <v>47</v>
      </c>
      <c r="D178" s="46">
        <v>401.65</v>
      </c>
      <c r="E178" s="47">
        <v>5301.78</v>
      </c>
      <c r="F178" s="48">
        <f t="shared" si="4"/>
        <v>8.2747284640998387E-4</v>
      </c>
      <c r="G178" s="49">
        <f t="shared" si="5"/>
        <v>0.90498496663549632</v>
      </c>
    </row>
    <row r="179" spans="1:7" ht="38.25" x14ac:dyDescent="0.25">
      <c r="A179" s="44" t="s">
        <v>836</v>
      </c>
      <c r="B179" s="44" t="s">
        <v>837</v>
      </c>
      <c r="C179" s="45" t="s">
        <v>47</v>
      </c>
      <c r="D179" s="46">
        <v>103</v>
      </c>
      <c r="E179" s="47">
        <v>5260.21</v>
      </c>
      <c r="F179" s="48">
        <f t="shared" si="4"/>
        <v>8.2098482800385187E-4</v>
      </c>
      <c r="G179" s="49">
        <f t="shared" si="5"/>
        <v>0.90580595146350018</v>
      </c>
    </row>
    <row r="180" spans="1:7" ht="63.75" x14ac:dyDescent="0.25">
      <c r="A180" s="44" t="s">
        <v>479</v>
      </c>
      <c r="B180" s="44" t="s">
        <v>480</v>
      </c>
      <c r="C180" s="45" t="s">
        <v>32</v>
      </c>
      <c r="D180" s="46">
        <v>94.74</v>
      </c>
      <c r="E180" s="47">
        <v>5227.75</v>
      </c>
      <c r="F180" s="48">
        <f t="shared" si="4"/>
        <v>8.1591864860854155E-4</v>
      </c>
      <c r="G180" s="49">
        <f t="shared" si="5"/>
        <v>0.90662187011210871</v>
      </c>
    </row>
    <row r="181" spans="1:7" x14ac:dyDescent="0.25">
      <c r="A181" s="44" t="s">
        <v>545</v>
      </c>
      <c r="B181" s="44" t="s">
        <v>546</v>
      </c>
      <c r="C181" s="45" t="s">
        <v>47</v>
      </c>
      <c r="D181" s="46">
        <v>67.88</v>
      </c>
      <c r="E181" s="47">
        <v>5153.4399999999996</v>
      </c>
      <c r="F181" s="48">
        <f t="shared" si="4"/>
        <v>8.0432074993739221E-4</v>
      </c>
      <c r="G181" s="49">
        <f t="shared" si="5"/>
        <v>0.90742619086204612</v>
      </c>
    </row>
    <row r="182" spans="1:7" ht="38.25" x14ac:dyDescent="0.25">
      <c r="A182" s="44" t="s">
        <v>415</v>
      </c>
      <c r="B182" s="44" t="s">
        <v>416</v>
      </c>
      <c r="C182" s="45" t="s">
        <v>32</v>
      </c>
      <c r="D182" s="46">
        <v>655.54</v>
      </c>
      <c r="E182" s="47">
        <v>5139.43</v>
      </c>
      <c r="F182" s="48">
        <f t="shared" si="4"/>
        <v>8.0213414570669923E-4</v>
      </c>
      <c r="G182" s="49">
        <f t="shared" si="5"/>
        <v>0.90822832500775286</v>
      </c>
    </row>
    <row r="183" spans="1:7" ht="51" x14ac:dyDescent="0.25">
      <c r="A183" s="44" t="s">
        <v>953</v>
      </c>
      <c r="B183" s="44" t="s">
        <v>954</v>
      </c>
      <c r="C183" s="45" t="s">
        <v>13</v>
      </c>
      <c r="D183" s="46">
        <v>12</v>
      </c>
      <c r="E183" s="47">
        <v>5049.3599999999997</v>
      </c>
      <c r="F183" s="48">
        <f t="shared" si="4"/>
        <v>7.8807651236918849E-4</v>
      </c>
      <c r="G183" s="49">
        <f t="shared" si="5"/>
        <v>0.90901640152012209</v>
      </c>
    </row>
    <row r="184" spans="1:7" ht="51" x14ac:dyDescent="0.25">
      <c r="A184" s="44" t="s">
        <v>449</v>
      </c>
      <c r="B184" s="44" t="s">
        <v>450</v>
      </c>
      <c r="C184" s="45" t="s">
        <v>32</v>
      </c>
      <c r="D184" s="46">
        <v>115.5</v>
      </c>
      <c r="E184" s="47">
        <v>5041.57</v>
      </c>
      <c r="F184" s="48">
        <f t="shared" si="4"/>
        <v>7.8686069174412792E-4</v>
      </c>
      <c r="G184" s="49">
        <f t="shared" si="5"/>
        <v>0.90980326221186625</v>
      </c>
    </row>
    <row r="185" spans="1:7" ht="38.25" x14ac:dyDescent="0.25">
      <c r="A185" s="44" t="s">
        <v>1011</v>
      </c>
      <c r="B185" s="44" t="s">
        <v>1012</v>
      </c>
      <c r="C185" s="45" t="s">
        <v>47</v>
      </c>
      <c r="D185" s="46">
        <v>728.11</v>
      </c>
      <c r="E185" s="47">
        <v>4994.83</v>
      </c>
      <c r="F185" s="48">
        <f t="shared" si="4"/>
        <v>7.7956576799376436E-4</v>
      </c>
      <c r="G185" s="49">
        <f t="shared" si="5"/>
        <v>0.91058282797986001</v>
      </c>
    </row>
    <row r="186" spans="1:7" ht="38.25" x14ac:dyDescent="0.25">
      <c r="A186" s="44" t="s">
        <v>1013</v>
      </c>
      <c r="B186" s="44" t="s">
        <v>1014</v>
      </c>
      <c r="C186" s="45" t="s">
        <v>47</v>
      </c>
      <c r="D186" s="46">
        <v>523.69000000000005</v>
      </c>
      <c r="E186" s="47">
        <v>4938.3900000000003</v>
      </c>
      <c r="F186" s="48">
        <f t="shared" si="4"/>
        <v>7.707569212571251E-4</v>
      </c>
      <c r="G186" s="49">
        <f t="shared" si="5"/>
        <v>0.91135358490111718</v>
      </c>
    </row>
    <row r="187" spans="1:7" ht="25.5" x14ac:dyDescent="0.25">
      <c r="A187" s="44" t="s">
        <v>1143</v>
      </c>
      <c r="B187" s="44" t="s">
        <v>1144</v>
      </c>
      <c r="C187" s="45" t="s">
        <v>654</v>
      </c>
      <c r="D187" s="46">
        <v>20</v>
      </c>
      <c r="E187" s="47">
        <v>4893.6000000000004</v>
      </c>
      <c r="F187" s="48">
        <f t="shared" si="4"/>
        <v>7.6376634284936341E-4</v>
      </c>
      <c r="G187" s="49">
        <f t="shared" si="5"/>
        <v>0.91211735124396653</v>
      </c>
    </row>
    <row r="188" spans="1:7" ht="38.25" x14ac:dyDescent="0.25">
      <c r="A188" s="44" t="s">
        <v>1041</v>
      </c>
      <c r="B188" s="44" t="s">
        <v>1042</v>
      </c>
      <c r="C188" s="45" t="s">
        <v>13</v>
      </c>
      <c r="D188" s="46">
        <v>202</v>
      </c>
      <c r="E188" s="47">
        <v>4888.3999999999996</v>
      </c>
      <c r="F188" s="48">
        <f t="shared" si="4"/>
        <v>7.6295475526909177E-4</v>
      </c>
      <c r="G188" s="49">
        <f t="shared" si="5"/>
        <v>0.91288030599923564</v>
      </c>
    </row>
    <row r="189" spans="1:7" ht="51" x14ac:dyDescent="0.25">
      <c r="A189" s="44" t="s">
        <v>590</v>
      </c>
      <c r="B189" s="44" t="s">
        <v>591</v>
      </c>
      <c r="C189" s="45" t="s">
        <v>47</v>
      </c>
      <c r="D189" s="46">
        <v>12.75</v>
      </c>
      <c r="E189" s="47">
        <v>4885.54</v>
      </c>
      <c r="F189" s="48">
        <f t="shared" si="4"/>
        <v>7.6250838209994246E-4</v>
      </c>
      <c r="G189" s="49">
        <f t="shared" si="5"/>
        <v>0.91364281438133554</v>
      </c>
    </row>
    <row r="190" spans="1:7" ht="51" x14ac:dyDescent="0.25">
      <c r="A190" s="44" t="s">
        <v>1347</v>
      </c>
      <c r="B190" s="44" t="s">
        <v>1348</v>
      </c>
      <c r="C190" s="45" t="s">
        <v>47</v>
      </c>
      <c r="D190" s="46">
        <v>51.5</v>
      </c>
      <c r="E190" s="47">
        <v>4874.47</v>
      </c>
      <c r="F190" s="48">
        <f t="shared" si="4"/>
        <v>7.6078063700117215E-4</v>
      </c>
      <c r="G190" s="49">
        <f t="shared" si="5"/>
        <v>0.91440359501833668</v>
      </c>
    </row>
    <row r="191" spans="1:7" ht="38.25" x14ac:dyDescent="0.25">
      <c r="A191" s="44" t="s">
        <v>242</v>
      </c>
      <c r="B191" s="44" t="s">
        <v>243</v>
      </c>
      <c r="C191" s="45" t="s">
        <v>233</v>
      </c>
      <c r="D191" s="46">
        <v>294</v>
      </c>
      <c r="E191" s="47">
        <v>4871.58</v>
      </c>
      <c r="F191" s="48">
        <f t="shared" si="4"/>
        <v>7.6032958159598276E-4</v>
      </c>
      <c r="G191" s="49">
        <f t="shared" si="5"/>
        <v>0.91516392459993268</v>
      </c>
    </row>
    <row r="192" spans="1:7" ht="38.25" x14ac:dyDescent="0.25">
      <c r="A192" s="44" t="s">
        <v>1433</v>
      </c>
      <c r="B192" s="44" t="s">
        <v>1434</v>
      </c>
      <c r="C192" s="45" t="s">
        <v>32</v>
      </c>
      <c r="D192" s="46">
        <v>12.24</v>
      </c>
      <c r="E192" s="47">
        <v>4825.37</v>
      </c>
      <c r="F192" s="48">
        <f t="shared" si="4"/>
        <v>7.5311737734899307E-4</v>
      </c>
      <c r="G192" s="49">
        <f t="shared" si="5"/>
        <v>0.91591704197728163</v>
      </c>
    </row>
    <row r="193" spans="1:7" ht="38.25" x14ac:dyDescent="0.25">
      <c r="A193" s="44" t="s">
        <v>319</v>
      </c>
      <c r="B193" s="44" t="s">
        <v>320</v>
      </c>
      <c r="C193" s="45" t="s">
        <v>47</v>
      </c>
      <c r="D193" s="46">
        <v>137.75</v>
      </c>
      <c r="E193" s="47">
        <v>4717.93</v>
      </c>
      <c r="F193" s="48">
        <f t="shared" si="4"/>
        <v>7.3634872934430625E-4</v>
      </c>
      <c r="G193" s="49">
        <f t="shared" si="5"/>
        <v>0.91665339070662599</v>
      </c>
    </row>
    <row r="194" spans="1:7" ht="38.25" x14ac:dyDescent="0.25">
      <c r="A194" s="44" t="s">
        <v>351</v>
      </c>
      <c r="B194" s="44" t="s">
        <v>352</v>
      </c>
      <c r="C194" s="45" t="s">
        <v>13</v>
      </c>
      <c r="D194" s="46">
        <v>1</v>
      </c>
      <c r="E194" s="47">
        <v>4711.46</v>
      </c>
      <c r="F194" s="48">
        <f t="shared" si="4"/>
        <v>7.3533892710500679E-4</v>
      </c>
      <c r="G194" s="49">
        <f t="shared" si="5"/>
        <v>0.91738872963373097</v>
      </c>
    </row>
    <row r="195" spans="1:7" ht="25.5" x14ac:dyDescent="0.25">
      <c r="A195" s="44" t="s">
        <v>11</v>
      </c>
      <c r="B195" s="44" t="s">
        <v>12</v>
      </c>
      <c r="C195" s="45" t="s">
        <v>13</v>
      </c>
      <c r="D195" s="46">
        <v>1</v>
      </c>
      <c r="E195" s="47">
        <v>4688.95</v>
      </c>
      <c r="F195" s="48">
        <f t="shared" si="4"/>
        <v>7.3182568932963913E-4</v>
      </c>
      <c r="G195" s="49">
        <f t="shared" si="5"/>
        <v>0.91812055532306058</v>
      </c>
    </row>
    <row r="196" spans="1:7" ht="25.5" x14ac:dyDescent="0.25">
      <c r="A196" s="44" t="s">
        <v>1360</v>
      </c>
      <c r="B196" s="44" t="s">
        <v>1361</v>
      </c>
      <c r="C196" s="45" t="s">
        <v>13</v>
      </c>
      <c r="D196" s="46">
        <v>19</v>
      </c>
      <c r="E196" s="47">
        <v>4644.93</v>
      </c>
      <c r="F196" s="48">
        <f t="shared" si="4"/>
        <v>7.2495528831357148E-4</v>
      </c>
      <c r="G196" s="49">
        <f t="shared" si="5"/>
        <v>0.91884551061137421</v>
      </c>
    </row>
    <row r="197" spans="1:7" ht="25.5" x14ac:dyDescent="0.25">
      <c r="A197" s="44" t="s">
        <v>503</v>
      </c>
      <c r="B197" s="44" t="s">
        <v>504</v>
      </c>
      <c r="C197" s="45" t="s">
        <v>32</v>
      </c>
      <c r="D197" s="46">
        <v>407</v>
      </c>
      <c r="E197" s="47">
        <v>4554.33</v>
      </c>
      <c r="F197" s="48">
        <f t="shared" si="4"/>
        <v>7.1081493547268699E-4</v>
      </c>
      <c r="G197" s="49">
        <f t="shared" si="5"/>
        <v>0.91955632554684685</v>
      </c>
    </row>
    <row r="198" spans="1:7" x14ac:dyDescent="0.25">
      <c r="A198" s="44" t="s">
        <v>142</v>
      </c>
      <c r="B198" s="44" t="s">
        <v>143</v>
      </c>
      <c r="C198" s="45" t="s">
        <v>32</v>
      </c>
      <c r="D198" s="46">
        <v>1819</v>
      </c>
      <c r="E198" s="47">
        <v>4420.17</v>
      </c>
      <c r="F198" s="48">
        <f t="shared" si="4"/>
        <v>6.898759759016819E-4</v>
      </c>
      <c r="G198" s="49">
        <f t="shared" si="5"/>
        <v>0.9202462015227485</v>
      </c>
    </row>
    <row r="199" spans="1:7" ht="51" x14ac:dyDescent="0.25">
      <c r="A199" s="44" t="s">
        <v>339</v>
      </c>
      <c r="B199" s="44" t="s">
        <v>340</v>
      </c>
      <c r="C199" s="45" t="s">
        <v>13</v>
      </c>
      <c r="D199" s="46">
        <v>2</v>
      </c>
      <c r="E199" s="47">
        <v>4416.6400000000003</v>
      </c>
      <c r="F199" s="48">
        <f t="shared" si="4"/>
        <v>6.8932503279430532E-4</v>
      </c>
      <c r="G199" s="49">
        <f t="shared" si="5"/>
        <v>0.92093552655554278</v>
      </c>
    </row>
    <row r="200" spans="1:7" ht="63.75" x14ac:dyDescent="0.25">
      <c r="A200" s="44" t="s">
        <v>133</v>
      </c>
      <c r="B200" s="44" t="s">
        <v>134</v>
      </c>
      <c r="C200" s="45" t="s">
        <v>84</v>
      </c>
      <c r="D200" s="46">
        <v>847.05</v>
      </c>
      <c r="E200" s="47">
        <v>4379.24</v>
      </c>
      <c r="F200" s="48">
        <f t="shared" si="4"/>
        <v>6.8348784519773698E-4</v>
      </c>
      <c r="G200" s="49">
        <f t="shared" si="5"/>
        <v>0.92161901440074057</v>
      </c>
    </row>
    <row r="201" spans="1:7" ht="63.75" x14ac:dyDescent="0.25">
      <c r="A201" s="44" t="s">
        <v>383</v>
      </c>
      <c r="B201" s="44" t="s">
        <v>384</v>
      </c>
      <c r="C201" s="45" t="s">
        <v>13</v>
      </c>
      <c r="D201" s="46">
        <v>6</v>
      </c>
      <c r="E201" s="47">
        <v>4373.6400000000003</v>
      </c>
      <c r="F201" s="48">
        <f t="shared" si="4"/>
        <v>6.8261382780359856E-4</v>
      </c>
      <c r="G201" s="49">
        <f t="shared" si="5"/>
        <v>0.92230162822854411</v>
      </c>
    </row>
    <row r="202" spans="1:7" ht="25.5" x14ac:dyDescent="0.25">
      <c r="A202" s="44" t="s">
        <v>1423</v>
      </c>
      <c r="B202" s="44" t="s">
        <v>1424</v>
      </c>
      <c r="C202" s="45" t="s">
        <v>13</v>
      </c>
      <c r="D202" s="46">
        <v>1</v>
      </c>
      <c r="E202" s="47">
        <v>4352.79</v>
      </c>
      <c r="F202" s="48">
        <f t="shared" si="4"/>
        <v>6.7935967375577896E-4</v>
      </c>
      <c r="G202" s="49">
        <f t="shared" si="5"/>
        <v>0.92298098790229988</v>
      </c>
    </row>
    <row r="203" spans="1:7" ht="51" x14ac:dyDescent="0.25">
      <c r="A203" s="44" t="s">
        <v>467</v>
      </c>
      <c r="B203" s="44" t="s">
        <v>468</v>
      </c>
      <c r="C203" s="45" t="s">
        <v>32</v>
      </c>
      <c r="D203" s="46">
        <v>509.18</v>
      </c>
      <c r="E203" s="47">
        <v>4256.74</v>
      </c>
      <c r="F203" s="48">
        <f t="shared" si="4"/>
        <v>6.6436871470095611E-4</v>
      </c>
      <c r="G203" s="49">
        <f t="shared" si="5"/>
        <v>0.92364535661700087</v>
      </c>
    </row>
    <row r="204" spans="1:7" x14ac:dyDescent="0.25">
      <c r="A204" s="44" t="s">
        <v>1085</v>
      </c>
      <c r="B204" s="44" t="s">
        <v>1086</v>
      </c>
      <c r="C204" s="45" t="s">
        <v>13</v>
      </c>
      <c r="D204" s="46">
        <v>1</v>
      </c>
      <c r="E204" s="47">
        <v>4217.6499999999996</v>
      </c>
      <c r="F204" s="48">
        <f t="shared" si="4"/>
        <v>6.5826776114079962E-4</v>
      </c>
      <c r="G204" s="49">
        <f t="shared" si="5"/>
        <v>0.92430362437814162</v>
      </c>
    </row>
    <row r="205" spans="1:7" ht="63.75" x14ac:dyDescent="0.25">
      <c r="A205" s="44" t="s">
        <v>381</v>
      </c>
      <c r="B205" s="44" t="s">
        <v>382</v>
      </c>
      <c r="C205" s="45" t="s">
        <v>13</v>
      </c>
      <c r="D205" s="46">
        <v>2</v>
      </c>
      <c r="E205" s="47">
        <v>4207.26</v>
      </c>
      <c r="F205" s="48">
        <f t="shared" si="4"/>
        <v>6.5664614672560333E-4</v>
      </c>
      <c r="G205" s="49">
        <f t="shared" si="5"/>
        <v>0.92496027052486718</v>
      </c>
    </row>
    <row r="206" spans="1:7" x14ac:dyDescent="0.25">
      <c r="A206" s="44" t="s">
        <v>1606</v>
      </c>
      <c r="B206" s="44" t="s">
        <v>1607</v>
      </c>
      <c r="C206" s="45" t="s">
        <v>13</v>
      </c>
      <c r="D206" s="46">
        <v>6</v>
      </c>
      <c r="E206" s="47">
        <v>4081.56</v>
      </c>
      <c r="F206" s="48">
        <f t="shared" si="4"/>
        <v>6.3702757771788609E-4</v>
      </c>
      <c r="G206" s="49">
        <f t="shared" si="5"/>
        <v>0.92559729810258506</v>
      </c>
    </row>
    <row r="207" spans="1:7" ht="25.5" x14ac:dyDescent="0.25">
      <c r="A207" s="44" t="s">
        <v>74</v>
      </c>
      <c r="B207" s="44" t="s">
        <v>75</v>
      </c>
      <c r="C207" s="45" t="s">
        <v>13</v>
      </c>
      <c r="D207" s="46">
        <v>1</v>
      </c>
      <c r="E207" s="47">
        <v>3982.03</v>
      </c>
      <c r="F207" s="48">
        <f t="shared" si="4"/>
        <v>6.2149347928241994E-4</v>
      </c>
      <c r="G207" s="49">
        <f t="shared" si="5"/>
        <v>0.92621879158186748</v>
      </c>
    </row>
    <row r="208" spans="1:7" ht="25.5" x14ac:dyDescent="0.25">
      <c r="A208" s="44" t="s">
        <v>1425</v>
      </c>
      <c r="B208" s="44" t="s">
        <v>1426</v>
      </c>
      <c r="C208" s="45" t="s">
        <v>13</v>
      </c>
      <c r="D208" s="46">
        <v>1</v>
      </c>
      <c r="E208" s="47">
        <v>3834.03</v>
      </c>
      <c r="F208" s="48">
        <f t="shared" si="4"/>
        <v>5.9839444815161535E-4</v>
      </c>
      <c r="G208" s="49">
        <f t="shared" si="5"/>
        <v>0.92681718603001906</v>
      </c>
    </row>
    <row r="209" spans="1:7" ht="51" x14ac:dyDescent="0.25">
      <c r="A209" s="44" t="s">
        <v>333</v>
      </c>
      <c r="B209" s="44" t="s">
        <v>334</v>
      </c>
      <c r="C209" s="45" t="s">
        <v>13</v>
      </c>
      <c r="D209" s="46">
        <v>4</v>
      </c>
      <c r="E209" s="47">
        <v>3829.72</v>
      </c>
      <c r="F209" s="48">
        <f t="shared" ref="F209:F272" si="6">E209/SUM(E:E)</f>
        <v>5.9772176690719785E-4</v>
      </c>
      <c r="G209" s="49">
        <f t="shared" si="5"/>
        <v>0.92741490779692626</v>
      </c>
    </row>
    <row r="210" spans="1:7" x14ac:dyDescent="0.25">
      <c r="A210" s="44" t="s">
        <v>1017</v>
      </c>
      <c r="B210" s="44" t="s">
        <v>1018</v>
      </c>
      <c r="C210" s="45" t="s">
        <v>47</v>
      </c>
      <c r="D210" s="46">
        <v>300.83</v>
      </c>
      <c r="E210" s="47">
        <v>3820.54</v>
      </c>
      <c r="F210" s="48">
        <f t="shared" si="6"/>
        <v>5.9628900267894936E-4</v>
      </c>
      <c r="G210" s="49">
        <f t="shared" si="5"/>
        <v>0.9280111967996052</v>
      </c>
    </row>
    <row r="211" spans="1:7" ht="51" x14ac:dyDescent="0.25">
      <c r="A211" s="44" t="s">
        <v>365</v>
      </c>
      <c r="B211" s="44" t="s">
        <v>366</v>
      </c>
      <c r="C211" s="45" t="s">
        <v>13</v>
      </c>
      <c r="D211" s="46">
        <v>1</v>
      </c>
      <c r="E211" s="47">
        <v>3816.06</v>
      </c>
      <c r="F211" s="48">
        <f t="shared" si="6"/>
        <v>5.9558978876363849E-4</v>
      </c>
      <c r="G211" s="49">
        <f t="shared" ref="G211:G274" si="7">F211+G210</f>
        <v>0.92860678658836882</v>
      </c>
    </row>
    <row r="212" spans="1:7" ht="76.5" x14ac:dyDescent="0.25">
      <c r="A212" s="44" t="s">
        <v>227</v>
      </c>
      <c r="B212" s="44" t="s">
        <v>228</v>
      </c>
      <c r="C212" s="45" t="s">
        <v>32</v>
      </c>
      <c r="D212" s="46">
        <v>74.180000000000007</v>
      </c>
      <c r="E212" s="47">
        <v>3811.36</v>
      </c>
      <c r="F212" s="48">
        <f t="shared" si="6"/>
        <v>5.9485623845070086E-4</v>
      </c>
      <c r="G212" s="49">
        <f t="shared" si="7"/>
        <v>0.9292016428268195</v>
      </c>
    </row>
    <row r="213" spans="1:7" ht="38.25" x14ac:dyDescent="0.25">
      <c r="A213" s="44" t="s">
        <v>1576</v>
      </c>
      <c r="B213" s="44" t="s">
        <v>1577</v>
      </c>
      <c r="C213" s="45" t="s">
        <v>47</v>
      </c>
      <c r="D213" s="46">
        <v>35.07</v>
      </c>
      <c r="E213" s="47">
        <v>3741.26</v>
      </c>
      <c r="F213" s="48">
        <f t="shared" si="6"/>
        <v>5.8391541357050213E-4</v>
      </c>
      <c r="G213" s="49">
        <f t="shared" si="7"/>
        <v>0.92978555824039</v>
      </c>
    </row>
    <row r="214" spans="1:7" ht="25.5" x14ac:dyDescent="0.25">
      <c r="A214" s="44" t="s">
        <v>667</v>
      </c>
      <c r="B214" s="44" t="s">
        <v>668</v>
      </c>
      <c r="C214" s="45" t="s">
        <v>13</v>
      </c>
      <c r="D214" s="46">
        <v>9</v>
      </c>
      <c r="E214" s="47">
        <v>3739.14</v>
      </c>
      <c r="F214" s="48">
        <f t="shared" si="6"/>
        <v>5.8358453555700678E-4</v>
      </c>
      <c r="G214" s="49">
        <f t="shared" si="7"/>
        <v>0.93036914277594696</v>
      </c>
    </row>
    <row r="215" spans="1:7" ht="25.5" x14ac:dyDescent="0.25">
      <c r="A215" s="44" t="s">
        <v>213</v>
      </c>
      <c r="B215" s="44" t="s">
        <v>214</v>
      </c>
      <c r="C215" s="45" t="s">
        <v>84</v>
      </c>
      <c r="D215" s="46">
        <v>31.87</v>
      </c>
      <c r="E215" s="47">
        <v>3712.85</v>
      </c>
      <c r="F215" s="48">
        <f t="shared" si="6"/>
        <v>5.794813360405956E-4</v>
      </c>
      <c r="G215" s="49">
        <f t="shared" si="7"/>
        <v>0.93094862411198753</v>
      </c>
    </row>
    <row r="216" spans="1:7" ht="25.5" x14ac:dyDescent="0.25">
      <c r="A216" s="44" t="s">
        <v>580</v>
      </c>
      <c r="B216" s="44" t="s">
        <v>581</v>
      </c>
      <c r="C216" s="45" t="s">
        <v>32</v>
      </c>
      <c r="D216" s="46">
        <v>22.32</v>
      </c>
      <c r="E216" s="47">
        <v>3693.73</v>
      </c>
      <c r="F216" s="48">
        <f t="shared" si="6"/>
        <v>5.764971909377511E-4</v>
      </c>
      <c r="G216" s="49">
        <f t="shared" si="7"/>
        <v>0.93152512130292531</v>
      </c>
    </row>
    <row r="217" spans="1:7" ht="38.25" x14ac:dyDescent="0.25">
      <c r="A217" s="44" t="s">
        <v>1592</v>
      </c>
      <c r="B217" s="44" t="s">
        <v>1593</v>
      </c>
      <c r="C217" s="45" t="s">
        <v>13</v>
      </c>
      <c r="D217" s="46">
        <v>12</v>
      </c>
      <c r="E217" s="47">
        <v>3643.44</v>
      </c>
      <c r="F217" s="48">
        <f t="shared" si="6"/>
        <v>5.6864820258931755E-4</v>
      </c>
      <c r="G217" s="49">
        <f t="shared" si="7"/>
        <v>0.93209376950551459</v>
      </c>
    </row>
    <row r="218" spans="1:7" ht="25.5" x14ac:dyDescent="0.25">
      <c r="A218" s="44" t="s">
        <v>1437</v>
      </c>
      <c r="B218" s="44" t="s">
        <v>1438</v>
      </c>
      <c r="C218" s="45" t="s">
        <v>13</v>
      </c>
      <c r="D218" s="46">
        <v>1</v>
      </c>
      <c r="E218" s="47">
        <v>3642.92</v>
      </c>
      <c r="F218" s="48">
        <f t="shared" si="6"/>
        <v>5.6856704383129045E-4</v>
      </c>
      <c r="G218" s="49">
        <f t="shared" si="7"/>
        <v>0.93266233654934583</v>
      </c>
    </row>
    <row r="219" spans="1:7" ht="51" x14ac:dyDescent="0.25">
      <c r="A219" s="44" t="s">
        <v>363</v>
      </c>
      <c r="B219" s="44" t="s">
        <v>364</v>
      </c>
      <c r="C219" s="45" t="s">
        <v>13</v>
      </c>
      <c r="D219" s="46">
        <v>1</v>
      </c>
      <c r="E219" s="47">
        <v>3615.6</v>
      </c>
      <c r="F219" s="48">
        <f t="shared" si="6"/>
        <v>5.6430308754417161E-4</v>
      </c>
      <c r="G219" s="49">
        <f t="shared" si="7"/>
        <v>0.93322663963689001</v>
      </c>
    </row>
    <row r="220" spans="1:7" ht="25.5" x14ac:dyDescent="0.25">
      <c r="A220" s="44" t="s">
        <v>1302</v>
      </c>
      <c r="B220" s="44" t="s">
        <v>1303</v>
      </c>
      <c r="C220" s="45" t="s">
        <v>233</v>
      </c>
      <c r="D220" s="46">
        <v>450</v>
      </c>
      <c r="E220" s="47">
        <v>3613.5</v>
      </c>
      <c r="F220" s="48">
        <f t="shared" si="6"/>
        <v>5.6397533102136958E-4</v>
      </c>
      <c r="G220" s="49">
        <f t="shared" si="7"/>
        <v>0.93379061496791138</v>
      </c>
    </row>
    <row r="221" spans="1:7" ht="25.5" x14ac:dyDescent="0.25">
      <c r="A221" s="44" t="s">
        <v>520</v>
      </c>
      <c r="B221" s="44" t="s">
        <v>1616</v>
      </c>
      <c r="C221" s="45" t="s">
        <v>32</v>
      </c>
      <c r="D221" s="46">
        <v>90.46</v>
      </c>
      <c r="E221" s="47">
        <v>3612.97</v>
      </c>
      <c r="F221" s="48">
        <f t="shared" si="6"/>
        <v>5.6389261151799572E-4</v>
      </c>
      <c r="G221" s="49">
        <f t="shared" si="7"/>
        <v>0.93435450757942939</v>
      </c>
    </row>
    <row r="222" spans="1:7" ht="25.5" x14ac:dyDescent="0.25">
      <c r="A222" s="44" t="s">
        <v>1471</v>
      </c>
      <c r="B222" s="44" t="s">
        <v>1472</v>
      </c>
      <c r="C222" s="45" t="s">
        <v>47</v>
      </c>
      <c r="D222" s="46">
        <v>70.14</v>
      </c>
      <c r="E222" s="47">
        <v>3565.91</v>
      </c>
      <c r="F222" s="48">
        <f t="shared" si="6"/>
        <v>5.5654774391653851E-4</v>
      </c>
      <c r="G222" s="49">
        <f t="shared" si="7"/>
        <v>0.93491105532334595</v>
      </c>
    </row>
    <row r="223" spans="1:7" ht="25.5" x14ac:dyDescent="0.25">
      <c r="A223" s="44" t="s">
        <v>409</v>
      </c>
      <c r="B223" s="44" t="s">
        <v>410</v>
      </c>
      <c r="C223" s="45" t="s">
        <v>47</v>
      </c>
      <c r="D223" s="46">
        <v>43.82</v>
      </c>
      <c r="E223" s="47">
        <v>3524.44</v>
      </c>
      <c r="F223" s="48">
        <f t="shared" si="6"/>
        <v>5.5007533296387329E-4</v>
      </c>
      <c r="G223" s="49">
        <f t="shared" si="7"/>
        <v>0.93546113065630987</v>
      </c>
    </row>
    <row r="224" spans="1:7" ht="51" x14ac:dyDescent="0.25">
      <c r="A224" s="44" t="s">
        <v>1093</v>
      </c>
      <c r="B224" s="44" t="s">
        <v>1094</v>
      </c>
      <c r="C224" s="45" t="s">
        <v>47</v>
      </c>
      <c r="D224" s="46">
        <v>99.62</v>
      </c>
      <c r="E224" s="47">
        <v>3481.71</v>
      </c>
      <c r="F224" s="48">
        <f t="shared" si="6"/>
        <v>5.4340626809752678E-4</v>
      </c>
      <c r="G224" s="49">
        <f t="shared" si="7"/>
        <v>0.93600453692440744</v>
      </c>
    </row>
    <row r="225" spans="1:7" ht="51" x14ac:dyDescent="0.25">
      <c r="A225" s="44" t="s">
        <v>1059</v>
      </c>
      <c r="B225" s="44" t="s">
        <v>1060</v>
      </c>
      <c r="C225" s="45" t="s">
        <v>13</v>
      </c>
      <c r="D225" s="46">
        <v>5</v>
      </c>
      <c r="E225" s="47">
        <v>3467.45</v>
      </c>
      <c r="F225" s="48">
        <f t="shared" si="6"/>
        <v>5.4118064523316675E-4</v>
      </c>
      <c r="G225" s="49">
        <f t="shared" si="7"/>
        <v>0.93654571756964056</v>
      </c>
    </row>
    <row r="226" spans="1:7" ht="51" x14ac:dyDescent="0.25">
      <c r="A226" s="44" t="s">
        <v>1330</v>
      </c>
      <c r="B226" s="44" t="s">
        <v>1331</v>
      </c>
      <c r="C226" s="45" t="s">
        <v>47</v>
      </c>
      <c r="D226" s="46">
        <v>80</v>
      </c>
      <c r="E226" s="47">
        <v>3455.2</v>
      </c>
      <c r="F226" s="48">
        <f t="shared" si="6"/>
        <v>5.3926873218348862E-4</v>
      </c>
      <c r="G226" s="49">
        <f t="shared" si="7"/>
        <v>0.93708498630182402</v>
      </c>
    </row>
    <row r="227" spans="1:7" ht="25.5" x14ac:dyDescent="0.25">
      <c r="A227" s="44" t="s">
        <v>1586</v>
      </c>
      <c r="B227" s="44" t="s">
        <v>1587</v>
      </c>
      <c r="C227" s="45" t="s">
        <v>47</v>
      </c>
      <c r="D227" s="46">
        <v>382.83</v>
      </c>
      <c r="E227" s="47">
        <v>3418.67</v>
      </c>
      <c r="F227" s="48">
        <f t="shared" si="6"/>
        <v>5.3356732943208131E-4</v>
      </c>
      <c r="G227" s="49">
        <f t="shared" si="7"/>
        <v>0.93761855363125612</v>
      </c>
    </row>
    <row r="228" spans="1:7" ht="38.25" x14ac:dyDescent="0.25">
      <c r="A228" s="44" t="s">
        <v>563</v>
      </c>
      <c r="B228" s="44" t="s">
        <v>564</v>
      </c>
      <c r="C228" s="45" t="s">
        <v>47</v>
      </c>
      <c r="D228" s="46">
        <v>84.12</v>
      </c>
      <c r="E228" s="47">
        <v>3406.86</v>
      </c>
      <c r="F228" s="48">
        <f t="shared" si="6"/>
        <v>5.3172408917765692E-4</v>
      </c>
      <c r="G228" s="49">
        <f t="shared" si="7"/>
        <v>0.9381502777204338</v>
      </c>
    </row>
    <row r="229" spans="1:7" ht="51" x14ac:dyDescent="0.25">
      <c r="A229" s="44" t="s">
        <v>1057</v>
      </c>
      <c r="B229" s="44" t="s">
        <v>1058</v>
      </c>
      <c r="C229" s="45" t="s">
        <v>13</v>
      </c>
      <c r="D229" s="46">
        <v>20</v>
      </c>
      <c r="E229" s="47">
        <v>3385.4</v>
      </c>
      <c r="F229" s="48">
        <f t="shared" si="6"/>
        <v>5.2837472966369022E-4</v>
      </c>
      <c r="G229" s="49">
        <f t="shared" si="7"/>
        <v>0.93867865245009752</v>
      </c>
    </row>
    <row r="230" spans="1:7" ht="51" x14ac:dyDescent="0.25">
      <c r="A230" s="44" t="s">
        <v>955</v>
      </c>
      <c r="B230" s="44" t="s">
        <v>956</v>
      </c>
      <c r="C230" s="45" t="s">
        <v>13</v>
      </c>
      <c r="D230" s="46">
        <v>7</v>
      </c>
      <c r="E230" s="47">
        <v>3361.26</v>
      </c>
      <c r="F230" s="48">
        <f t="shared" si="6"/>
        <v>5.2460709039681445E-4</v>
      </c>
      <c r="G230" s="49">
        <f t="shared" si="7"/>
        <v>0.93920325954049433</v>
      </c>
    </row>
    <row r="231" spans="1:7" ht="25.5" x14ac:dyDescent="0.25">
      <c r="A231" s="44" t="s">
        <v>115</v>
      </c>
      <c r="B231" s="44" t="s">
        <v>116</v>
      </c>
      <c r="C231" s="45" t="s">
        <v>32</v>
      </c>
      <c r="D231" s="46">
        <v>1066.3499999999999</v>
      </c>
      <c r="E231" s="47">
        <v>3348.33</v>
      </c>
      <c r="F231" s="48">
        <f t="shared" si="6"/>
        <v>5.2258904666356229E-4</v>
      </c>
      <c r="G231" s="49">
        <f t="shared" si="7"/>
        <v>0.93972584858715791</v>
      </c>
    </row>
    <row r="232" spans="1:7" ht="38.25" x14ac:dyDescent="0.25">
      <c r="A232" s="44" t="s">
        <v>45</v>
      </c>
      <c r="B232" s="44" t="s">
        <v>46</v>
      </c>
      <c r="C232" s="45" t="s">
        <v>47</v>
      </c>
      <c r="D232" s="46">
        <v>117.34</v>
      </c>
      <c r="E232" s="47">
        <v>3335.97</v>
      </c>
      <c r="F232" s="48">
        <f t="shared" si="6"/>
        <v>5.2065996541507083E-4</v>
      </c>
      <c r="G232" s="49">
        <f t="shared" si="7"/>
        <v>0.94024650855257297</v>
      </c>
    </row>
    <row r="233" spans="1:7" ht="25.5" x14ac:dyDescent="0.25">
      <c r="A233" s="44" t="s">
        <v>26</v>
      </c>
      <c r="B233" s="44" t="s">
        <v>27</v>
      </c>
      <c r="C233" s="45" t="s">
        <v>13</v>
      </c>
      <c r="D233" s="46">
        <v>3</v>
      </c>
      <c r="E233" s="47">
        <v>3331.89</v>
      </c>
      <c r="F233" s="48">
        <f t="shared" si="6"/>
        <v>5.2002318131362697E-4</v>
      </c>
      <c r="G233" s="49">
        <f t="shared" si="7"/>
        <v>0.94076653173388658</v>
      </c>
    </row>
    <row r="234" spans="1:7" ht="51" x14ac:dyDescent="0.25">
      <c r="A234" s="44" t="s">
        <v>1314</v>
      </c>
      <c r="B234" s="44" t="s">
        <v>1315</v>
      </c>
      <c r="C234" s="45" t="s">
        <v>47</v>
      </c>
      <c r="D234" s="46">
        <v>51</v>
      </c>
      <c r="E234" s="47">
        <v>3313.47</v>
      </c>
      <c r="F234" s="48">
        <f t="shared" si="6"/>
        <v>5.1714828838504982E-4</v>
      </c>
      <c r="G234" s="49">
        <f t="shared" si="7"/>
        <v>0.94128368002227158</v>
      </c>
    </row>
    <row r="235" spans="1:7" ht="51" x14ac:dyDescent="0.25">
      <c r="A235" s="44" t="s">
        <v>449</v>
      </c>
      <c r="B235" s="44" t="s">
        <v>450</v>
      </c>
      <c r="C235" s="45" t="s">
        <v>32</v>
      </c>
      <c r="D235" s="46">
        <v>74</v>
      </c>
      <c r="E235" s="47">
        <v>3230.1</v>
      </c>
      <c r="F235" s="48">
        <f t="shared" si="6"/>
        <v>5.0413635442981208E-4</v>
      </c>
      <c r="G235" s="49">
        <f t="shared" si="7"/>
        <v>0.94178781637670139</v>
      </c>
    </row>
    <row r="236" spans="1:7" ht="25.5" x14ac:dyDescent="0.25">
      <c r="A236" s="44" t="s">
        <v>1083</v>
      </c>
      <c r="B236" s="44" t="s">
        <v>1084</v>
      </c>
      <c r="C236" s="45" t="s">
        <v>13</v>
      </c>
      <c r="D236" s="46">
        <v>7</v>
      </c>
      <c r="E236" s="47">
        <v>3191.51</v>
      </c>
      <c r="F236" s="48">
        <f t="shared" si="6"/>
        <v>4.9811343813698948E-4</v>
      </c>
      <c r="G236" s="49">
        <f t="shared" si="7"/>
        <v>0.94228592981483839</v>
      </c>
    </row>
    <row r="237" spans="1:7" ht="38.25" x14ac:dyDescent="0.25">
      <c r="A237" s="44" t="s">
        <v>246</v>
      </c>
      <c r="B237" s="44" t="s">
        <v>247</v>
      </c>
      <c r="C237" s="45" t="s">
        <v>233</v>
      </c>
      <c r="D237" s="46">
        <v>233</v>
      </c>
      <c r="E237" s="47">
        <v>3147.83</v>
      </c>
      <c r="F237" s="48">
        <f t="shared" si="6"/>
        <v>4.9129610246270868E-4</v>
      </c>
      <c r="G237" s="49">
        <f t="shared" si="7"/>
        <v>0.94277722591730106</v>
      </c>
    </row>
    <row r="238" spans="1:7" ht="38.25" x14ac:dyDescent="0.25">
      <c r="A238" s="44" t="s">
        <v>1429</v>
      </c>
      <c r="B238" s="44" t="s">
        <v>1430</v>
      </c>
      <c r="C238" s="45" t="s">
        <v>13</v>
      </c>
      <c r="D238" s="46">
        <v>1</v>
      </c>
      <c r="E238" s="47">
        <v>3141.61</v>
      </c>
      <c r="F238" s="48">
        <f t="shared" si="6"/>
        <v>4.9032531885707627E-4</v>
      </c>
      <c r="G238" s="49">
        <f t="shared" si="7"/>
        <v>0.94326755123615813</v>
      </c>
    </row>
    <row r="239" spans="1:7" x14ac:dyDescent="0.25">
      <c r="A239" s="44" t="s">
        <v>1237</v>
      </c>
      <c r="B239" s="44" t="s">
        <v>1238</v>
      </c>
      <c r="C239" s="45" t="s">
        <v>47</v>
      </c>
      <c r="D239" s="46">
        <v>143.47999999999999</v>
      </c>
      <c r="E239" s="47">
        <v>3133.6</v>
      </c>
      <c r="F239" s="48">
        <f t="shared" si="6"/>
        <v>4.8907516183438872E-4</v>
      </c>
      <c r="G239" s="49">
        <f t="shared" si="7"/>
        <v>0.94375662639799252</v>
      </c>
    </row>
    <row r="240" spans="1:7" ht="25.5" x14ac:dyDescent="0.25">
      <c r="A240" s="44" t="s">
        <v>1526</v>
      </c>
      <c r="B240" s="44" t="s">
        <v>1527</v>
      </c>
      <c r="C240" s="45" t="s">
        <v>13</v>
      </c>
      <c r="D240" s="46">
        <v>14.14</v>
      </c>
      <c r="E240" s="47">
        <v>3131.44</v>
      </c>
      <c r="F240" s="48">
        <f t="shared" si="6"/>
        <v>4.8873804083950675E-4</v>
      </c>
      <c r="G240" s="49">
        <f t="shared" si="7"/>
        <v>0.944245364438832</v>
      </c>
    </row>
    <row r="241" spans="1:7" ht="38.25" x14ac:dyDescent="0.25">
      <c r="A241" s="44" t="s">
        <v>1051</v>
      </c>
      <c r="B241" s="44" t="s">
        <v>1052</v>
      </c>
      <c r="C241" s="45" t="s">
        <v>13</v>
      </c>
      <c r="D241" s="46">
        <v>84</v>
      </c>
      <c r="E241" s="47">
        <v>3123.96</v>
      </c>
      <c r="F241" s="48">
        <f t="shared" si="6"/>
        <v>4.8757060332019312E-4</v>
      </c>
      <c r="G241" s="49">
        <f t="shared" si="7"/>
        <v>0.94473293504215217</v>
      </c>
    </row>
    <row r="242" spans="1:7" ht="25.5" x14ac:dyDescent="0.25">
      <c r="A242" s="44" t="s">
        <v>1019</v>
      </c>
      <c r="B242" s="44" t="s">
        <v>1020</v>
      </c>
      <c r="C242" s="45" t="s">
        <v>47</v>
      </c>
      <c r="D242" s="46">
        <v>107.08</v>
      </c>
      <c r="E242" s="47">
        <v>3087.11</v>
      </c>
      <c r="F242" s="48">
        <f t="shared" si="6"/>
        <v>4.8181925671769211E-4</v>
      </c>
      <c r="G242" s="49">
        <f t="shared" si="7"/>
        <v>0.94521475429886981</v>
      </c>
    </row>
    <row r="243" spans="1:7" ht="25.5" x14ac:dyDescent="0.25">
      <c r="A243" s="44" t="s">
        <v>993</v>
      </c>
      <c r="B243" s="44" t="s">
        <v>994</v>
      </c>
      <c r="C243" s="45" t="s">
        <v>47</v>
      </c>
      <c r="D243" s="46">
        <v>81.62</v>
      </c>
      <c r="E243" s="47">
        <v>3076.25</v>
      </c>
      <c r="F243" s="48">
        <f t="shared" si="6"/>
        <v>4.8012428727120196E-4</v>
      </c>
      <c r="G243" s="49">
        <f t="shared" si="7"/>
        <v>0.94569487858614099</v>
      </c>
    </row>
    <row r="244" spans="1:7" ht="51" x14ac:dyDescent="0.25">
      <c r="A244" s="44" t="s">
        <v>311</v>
      </c>
      <c r="B244" s="44" t="s">
        <v>312</v>
      </c>
      <c r="C244" s="45" t="s">
        <v>32</v>
      </c>
      <c r="D244" s="46">
        <v>28.56</v>
      </c>
      <c r="E244" s="47">
        <v>3055.06</v>
      </c>
      <c r="F244" s="48">
        <f t="shared" si="6"/>
        <v>4.7681706788159551E-4</v>
      </c>
      <c r="G244" s="49">
        <f t="shared" si="7"/>
        <v>0.94617169565402259</v>
      </c>
    </row>
    <row r="245" spans="1:7" ht="38.25" x14ac:dyDescent="0.25">
      <c r="A245" s="44" t="s">
        <v>355</v>
      </c>
      <c r="B245" s="44" t="s">
        <v>356</v>
      </c>
      <c r="C245" s="45" t="s">
        <v>13</v>
      </c>
      <c r="D245" s="46">
        <v>1</v>
      </c>
      <c r="E245" s="47">
        <v>3050.72</v>
      </c>
      <c r="F245" s="48">
        <f t="shared" si="6"/>
        <v>4.761397044011381E-4</v>
      </c>
      <c r="G245" s="49">
        <f t="shared" si="7"/>
        <v>0.94664783535842378</v>
      </c>
    </row>
    <row r="246" spans="1:7" ht="38.25" x14ac:dyDescent="0.25">
      <c r="A246" s="44" t="s">
        <v>834</v>
      </c>
      <c r="B246" s="44" t="s">
        <v>835</v>
      </c>
      <c r="C246" s="45" t="s">
        <v>47</v>
      </c>
      <c r="D246" s="46">
        <v>84.96</v>
      </c>
      <c r="E246" s="47">
        <v>3032.22</v>
      </c>
      <c r="F246" s="48">
        <f t="shared" si="6"/>
        <v>4.7325232550978754E-4</v>
      </c>
      <c r="G246" s="49">
        <f t="shared" si="7"/>
        <v>0.94712108768393355</v>
      </c>
    </row>
    <row r="247" spans="1:7" ht="25.5" x14ac:dyDescent="0.25">
      <c r="A247" s="44" t="s">
        <v>1065</v>
      </c>
      <c r="B247" s="44" t="s">
        <v>1066</v>
      </c>
      <c r="C247" s="45" t="s">
        <v>13</v>
      </c>
      <c r="D247" s="46">
        <v>192</v>
      </c>
      <c r="E247" s="47">
        <v>2987.52</v>
      </c>
      <c r="F247" s="48">
        <f t="shared" si="6"/>
        <v>4.6627579381014592E-4</v>
      </c>
      <c r="G247" s="49">
        <f t="shared" si="7"/>
        <v>0.94758736347774375</v>
      </c>
    </row>
    <row r="248" spans="1:7" ht="38.25" x14ac:dyDescent="0.25">
      <c r="A248" s="44" t="s">
        <v>1578</v>
      </c>
      <c r="B248" s="44" t="s">
        <v>1579</v>
      </c>
      <c r="C248" s="45" t="s">
        <v>47</v>
      </c>
      <c r="D248" s="46">
        <v>19.22</v>
      </c>
      <c r="E248" s="47">
        <v>2954.49</v>
      </c>
      <c r="F248" s="48">
        <f t="shared" si="6"/>
        <v>4.6112065193007506E-4</v>
      </c>
      <c r="G248" s="49">
        <f t="shared" si="7"/>
        <v>0.9480484841296738</v>
      </c>
    </row>
    <row r="249" spans="1:7" ht="63.75" x14ac:dyDescent="0.25">
      <c r="A249" s="44" t="s">
        <v>1356</v>
      </c>
      <c r="B249" s="44" t="s">
        <v>1357</v>
      </c>
      <c r="C249" s="45" t="s">
        <v>13</v>
      </c>
      <c r="D249" s="46">
        <v>2</v>
      </c>
      <c r="E249" s="47">
        <v>2935.12</v>
      </c>
      <c r="F249" s="48">
        <f t="shared" si="6"/>
        <v>4.5809748819356367E-4</v>
      </c>
      <c r="G249" s="49">
        <f t="shared" si="7"/>
        <v>0.94850658161786738</v>
      </c>
    </row>
    <row r="250" spans="1:7" ht="25.5" x14ac:dyDescent="0.25">
      <c r="A250" s="44" t="s">
        <v>1109</v>
      </c>
      <c r="B250" s="44" t="s">
        <v>1110</v>
      </c>
      <c r="C250" s="45" t="s">
        <v>13</v>
      </c>
      <c r="D250" s="46">
        <v>12</v>
      </c>
      <c r="E250" s="47">
        <v>2925.6</v>
      </c>
      <c r="F250" s="48">
        <f t="shared" si="6"/>
        <v>4.5661165862352816E-4</v>
      </c>
      <c r="G250" s="49">
        <f t="shared" si="7"/>
        <v>0.94896319327649092</v>
      </c>
    </row>
    <row r="251" spans="1:7" ht="25.5" x14ac:dyDescent="0.25">
      <c r="A251" s="44" t="s">
        <v>1075</v>
      </c>
      <c r="B251" s="44" t="s">
        <v>1076</v>
      </c>
      <c r="C251" s="45" t="s">
        <v>13</v>
      </c>
      <c r="D251" s="46">
        <v>30</v>
      </c>
      <c r="E251" s="47">
        <v>2913.3</v>
      </c>
      <c r="F251" s="48">
        <f t="shared" si="6"/>
        <v>4.546919418471167E-4</v>
      </c>
      <c r="G251" s="49">
        <f t="shared" si="7"/>
        <v>0.94941788521833803</v>
      </c>
    </row>
    <row r="252" spans="1:7" ht="25.5" x14ac:dyDescent="0.25">
      <c r="A252" s="44" t="s">
        <v>1021</v>
      </c>
      <c r="B252" s="44" t="s">
        <v>1022</v>
      </c>
      <c r="C252" s="45" t="s">
        <v>47</v>
      </c>
      <c r="D252" s="46">
        <v>73.16</v>
      </c>
      <c r="E252" s="47">
        <v>2912.49</v>
      </c>
      <c r="F252" s="48">
        <f t="shared" si="6"/>
        <v>4.5456552147403592E-4</v>
      </c>
      <c r="G252" s="49">
        <f t="shared" si="7"/>
        <v>0.94987245073981208</v>
      </c>
    </row>
    <row r="253" spans="1:7" ht="38.25" x14ac:dyDescent="0.25">
      <c r="A253" s="44" t="s">
        <v>353</v>
      </c>
      <c r="B253" s="44" t="s">
        <v>354</v>
      </c>
      <c r="C253" s="45" t="s">
        <v>13</v>
      </c>
      <c r="D253" s="46">
        <v>1</v>
      </c>
      <c r="E253" s="47">
        <v>2890.42</v>
      </c>
      <c r="F253" s="48">
        <f t="shared" si="6"/>
        <v>4.5112095649392205E-4</v>
      </c>
      <c r="G253" s="49">
        <f t="shared" si="7"/>
        <v>0.95032357169630599</v>
      </c>
    </row>
    <row r="254" spans="1:7" ht="25.5" x14ac:dyDescent="0.25">
      <c r="A254" s="50" t="s">
        <v>1516</v>
      </c>
      <c r="B254" s="50" t="s">
        <v>1517</v>
      </c>
      <c r="C254" s="51" t="s">
        <v>32</v>
      </c>
      <c r="D254" s="52">
        <v>4</v>
      </c>
      <c r="E254" s="53">
        <v>2886</v>
      </c>
      <c r="F254" s="54">
        <f t="shared" si="6"/>
        <v>4.5043110705069123E-4</v>
      </c>
      <c r="G254" s="55">
        <f t="shared" si="7"/>
        <v>0.95077400280335667</v>
      </c>
    </row>
    <row r="255" spans="1:7" ht="63.75" x14ac:dyDescent="0.25">
      <c r="A255" s="50" t="s">
        <v>969</v>
      </c>
      <c r="B255" s="50" t="s">
        <v>970</v>
      </c>
      <c r="C255" s="51" t="s">
        <v>13</v>
      </c>
      <c r="D255" s="52">
        <v>6</v>
      </c>
      <c r="E255" s="53">
        <v>2841.42</v>
      </c>
      <c r="F255" s="54">
        <f t="shared" si="6"/>
        <v>4.4347330429520969E-4</v>
      </c>
      <c r="G255" s="55">
        <f t="shared" si="7"/>
        <v>0.95121747610765184</v>
      </c>
    </row>
    <row r="256" spans="1:7" ht="25.5" x14ac:dyDescent="0.25">
      <c r="A256" s="50" t="s">
        <v>1035</v>
      </c>
      <c r="B256" s="50" t="s">
        <v>1036</v>
      </c>
      <c r="C256" s="51" t="s">
        <v>13</v>
      </c>
      <c r="D256" s="52">
        <v>364</v>
      </c>
      <c r="E256" s="53">
        <v>2824.64</v>
      </c>
      <c r="F256" s="54">
        <f t="shared" si="6"/>
        <v>4.408543736034873E-4</v>
      </c>
      <c r="G256" s="55">
        <f t="shared" si="7"/>
        <v>0.95165833048125537</v>
      </c>
    </row>
    <row r="257" spans="1:7" ht="38.25" x14ac:dyDescent="0.25">
      <c r="A257" s="50" t="s">
        <v>610</v>
      </c>
      <c r="B257" s="50" t="s">
        <v>611</v>
      </c>
      <c r="C257" s="51" t="s">
        <v>13</v>
      </c>
      <c r="D257" s="52">
        <v>1</v>
      </c>
      <c r="E257" s="53">
        <v>2786.02</v>
      </c>
      <c r="F257" s="54">
        <f t="shared" si="6"/>
        <v>4.3482677507462468E-4</v>
      </c>
      <c r="G257" s="55">
        <f t="shared" si="7"/>
        <v>0.95209315725633004</v>
      </c>
    </row>
    <row r="258" spans="1:7" ht="51" x14ac:dyDescent="0.25">
      <c r="A258" s="50" t="s">
        <v>1388</v>
      </c>
      <c r="B258" s="50" t="s">
        <v>1389</v>
      </c>
      <c r="C258" s="51" t="s">
        <v>233</v>
      </c>
      <c r="D258" s="52">
        <v>166</v>
      </c>
      <c r="E258" s="53">
        <v>2767.22</v>
      </c>
      <c r="F258" s="54">
        <f t="shared" si="6"/>
        <v>4.3189257382287378E-4</v>
      </c>
      <c r="G258" s="55">
        <f t="shared" si="7"/>
        <v>0.95252504983015296</v>
      </c>
    </row>
    <row r="259" spans="1:7" ht="51" x14ac:dyDescent="0.25">
      <c r="A259" s="50" t="s">
        <v>335</v>
      </c>
      <c r="B259" s="50" t="s">
        <v>336</v>
      </c>
      <c r="C259" s="51" t="s">
        <v>13</v>
      </c>
      <c r="D259" s="52">
        <v>3</v>
      </c>
      <c r="E259" s="53">
        <v>2741.64</v>
      </c>
      <c r="F259" s="54">
        <f t="shared" si="6"/>
        <v>4.2790018722607659E-4</v>
      </c>
      <c r="G259" s="55">
        <f t="shared" si="7"/>
        <v>0.95295295001737901</v>
      </c>
    </row>
    <row r="260" spans="1:7" ht="25.5" x14ac:dyDescent="0.25">
      <c r="A260" s="50" t="s">
        <v>513</v>
      </c>
      <c r="B260" s="50" t="s">
        <v>1615</v>
      </c>
      <c r="C260" s="51" t="s">
        <v>32</v>
      </c>
      <c r="D260" s="52">
        <v>126.14</v>
      </c>
      <c r="E260" s="53">
        <v>2670.38</v>
      </c>
      <c r="F260" s="54">
        <f t="shared" si="6"/>
        <v>4.1677831588566352E-4</v>
      </c>
      <c r="G260" s="55">
        <f t="shared" si="7"/>
        <v>0.95336972833326472</v>
      </c>
    </row>
    <row r="261" spans="1:7" ht="25.5" x14ac:dyDescent="0.25">
      <c r="A261" s="50" t="s">
        <v>487</v>
      </c>
      <c r="B261" s="50" t="s">
        <v>488</v>
      </c>
      <c r="C261" s="51" t="s">
        <v>32</v>
      </c>
      <c r="D261" s="52">
        <v>37.36</v>
      </c>
      <c r="E261" s="53">
        <v>2660.03</v>
      </c>
      <c r="F261" s="54">
        <f t="shared" si="6"/>
        <v>4.1516294445185386E-4</v>
      </c>
      <c r="G261" s="55">
        <f t="shared" si="7"/>
        <v>0.9537848912777166</v>
      </c>
    </row>
    <row r="262" spans="1:7" ht="51" x14ac:dyDescent="0.25">
      <c r="A262" s="50" t="s">
        <v>447</v>
      </c>
      <c r="B262" s="50" t="s">
        <v>448</v>
      </c>
      <c r="C262" s="51" t="s">
        <v>32</v>
      </c>
      <c r="D262" s="52">
        <v>80.010000000000005</v>
      </c>
      <c r="E262" s="53">
        <v>2649.13</v>
      </c>
      <c r="F262" s="54">
        <f t="shared" si="6"/>
        <v>4.1346173202397703E-4</v>
      </c>
      <c r="G262" s="55">
        <f t="shared" si="7"/>
        <v>0.95419835300974054</v>
      </c>
    </row>
    <row r="263" spans="1:7" ht="63.75" x14ac:dyDescent="0.25">
      <c r="A263" s="50" t="s">
        <v>373</v>
      </c>
      <c r="B263" s="50" t="s">
        <v>374</v>
      </c>
      <c r="C263" s="51" t="s">
        <v>13</v>
      </c>
      <c r="D263" s="52">
        <v>3</v>
      </c>
      <c r="E263" s="53">
        <v>2647.59</v>
      </c>
      <c r="F263" s="54">
        <f t="shared" si="6"/>
        <v>4.1322137724058894E-4</v>
      </c>
      <c r="G263" s="55">
        <f t="shared" si="7"/>
        <v>0.95461157438698108</v>
      </c>
    </row>
    <row r="264" spans="1:7" ht="25.5" x14ac:dyDescent="0.25">
      <c r="A264" s="50" t="s">
        <v>1019</v>
      </c>
      <c r="B264" s="50" t="s">
        <v>1020</v>
      </c>
      <c r="C264" s="51" t="s">
        <v>47</v>
      </c>
      <c r="D264" s="52">
        <v>89.5</v>
      </c>
      <c r="E264" s="53">
        <v>2580.2800000000002</v>
      </c>
      <c r="F264" s="54">
        <f t="shared" si="6"/>
        <v>4.0271600031211281E-4</v>
      </c>
      <c r="G264" s="55">
        <f t="shared" si="7"/>
        <v>0.95501429038729324</v>
      </c>
    </row>
    <row r="265" spans="1:7" ht="63.75" x14ac:dyDescent="0.25">
      <c r="A265" s="50" t="s">
        <v>813</v>
      </c>
      <c r="B265" s="50" t="s">
        <v>814</v>
      </c>
      <c r="C265" s="51" t="s">
        <v>13</v>
      </c>
      <c r="D265" s="52">
        <v>13</v>
      </c>
      <c r="E265" s="53">
        <v>2561.52</v>
      </c>
      <c r="F265" s="54">
        <f t="shared" si="6"/>
        <v>3.9978804204174865E-4</v>
      </c>
      <c r="G265" s="55">
        <f t="shared" si="7"/>
        <v>0.95541407842933501</v>
      </c>
    </row>
    <row r="266" spans="1:7" ht="38.25" x14ac:dyDescent="0.25">
      <c r="A266" s="50" t="s">
        <v>565</v>
      </c>
      <c r="B266" s="50" t="s">
        <v>566</v>
      </c>
      <c r="C266" s="51" t="s">
        <v>47</v>
      </c>
      <c r="D266" s="52">
        <v>33.14</v>
      </c>
      <c r="E266" s="53">
        <v>2514.9899999999998</v>
      </c>
      <c r="F266" s="54">
        <f t="shared" si="6"/>
        <v>3.925258939436652E-4</v>
      </c>
      <c r="G266" s="55">
        <f t="shared" si="7"/>
        <v>0.95580660432327869</v>
      </c>
    </row>
    <row r="267" spans="1:7" ht="51" x14ac:dyDescent="0.25">
      <c r="A267" s="50" t="s">
        <v>1396</v>
      </c>
      <c r="B267" s="50" t="s">
        <v>1397</v>
      </c>
      <c r="C267" s="51" t="s">
        <v>84</v>
      </c>
      <c r="D267" s="52">
        <v>5.64</v>
      </c>
      <c r="E267" s="53">
        <v>2490.2199999999998</v>
      </c>
      <c r="F267" s="54">
        <f t="shared" si="6"/>
        <v>3.8865992771994879E-4</v>
      </c>
      <c r="G267" s="55">
        <f t="shared" si="7"/>
        <v>0.95619526425099866</v>
      </c>
    </row>
    <row r="268" spans="1:7" ht="76.5" x14ac:dyDescent="0.25">
      <c r="A268" s="50" t="s">
        <v>941</v>
      </c>
      <c r="B268" s="50" t="s">
        <v>942</v>
      </c>
      <c r="C268" s="51" t="s">
        <v>84</v>
      </c>
      <c r="D268" s="52">
        <v>130.44</v>
      </c>
      <c r="E268" s="53">
        <v>2482.27</v>
      </c>
      <c r="F268" s="54">
        <f t="shared" si="6"/>
        <v>3.8741913516934139E-4</v>
      </c>
      <c r="G268" s="55">
        <f t="shared" si="7"/>
        <v>0.95658268338616803</v>
      </c>
    </row>
    <row r="269" spans="1:7" ht="38.25" x14ac:dyDescent="0.25">
      <c r="A269" s="50" t="s">
        <v>1131</v>
      </c>
      <c r="B269" s="50" t="s">
        <v>1132</v>
      </c>
      <c r="C269" s="51" t="s">
        <v>13</v>
      </c>
      <c r="D269" s="52">
        <v>10</v>
      </c>
      <c r="E269" s="53">
        <v>2447.1999999999998</v>
      </c>
      <c r="F269" s="54">
        <f t="shared" si="6"/>
        <v>3.8194560123854866E-4</v>
      </c>
      <c r="G269" s="55">
        <f t="shared" si="7"/>
        <v>0.95696462898740653</v>
      </c>
    </row>
    <row r="270" spans="1:7" ht="38.25" x14ac:dyDescent="0.25">
      <c r="A270" s="50" t="s">
        <v>598</v>
      </c>
      <c r="B270" s="50" t="s">
        <v>599</v>
      </c>
      <c r="C270" s="51" t="s">
        <v>13</v>
      </c>
      <c r="D270" s="52">
        <v>2</v>
      </c>
      <c r="E270" s="53">
        <v>2410.92</v>
      </c>
      <c r="F270" s="54">
        <f t="shared" si="6"/>
        <v>3.7628321712080819E-4</v>
      </c>
      <c r="G270" s="55">
        <f t="shared" si="7"/>
        <v>0.95734091220452733</v>
      </c>
    </row>
    <row r="271" spans="1:7" ht="38.25" x14ac:dyDescent="0.25">
      <c r="A271" s="50" t="s">
        <v>600</v>
      </c>
      <c r="B271" s="50" t="s">
        <v>601</v>
      </c>
      <c r="C271" s="51" t="s">
        <v>13</v>
      </c>
      <c r="D271" s="52">
        <v>2</v>
      </c>
      <c r="E271" s="53">
        <v>2410.92</v>
      </c>
      <c r="F271" s="54">
        <f t="shared" si="6"/>
        <v>3.7628321712080819E-4</v>
      </c>
      <c r="G271" s="55">
        <f t="shared" si="7"/>
        <v>0.95771719542164813</v>
      </c>
    </row>
    <row r="272" spans="1:7" ht="38.25" x14ac:dyDescent="0.25">
      <c r="A272" s="50" t="s">
        <v>648</v>
      </c>
      <c r="B272" s="50" t="s">
        <v>649</v>
      </c>
      <c r="C272" s="51" t="s">
        <v>13</v>
      </c>
      <c r="D272" s="52">
        <v>8</v>
      </c>
      <c r="E272" s="53">
        <v>2407.1999999999998</v>
      </c>
      <c r="F272" s="54">
        <f t="shared" si="6"/>
        <v>3.7570261985184471E-4</v>
      </c>
      <c r="G272" s="55">
        <f t="shared" si="7"/>
        <v>0.9580928980415</v>
      </c>
    </row>
    <row r="273" spans="1:7" ht="25.5" x14ac:dyDescent="0.25">
      <c r="A273" s="50" t="s">
        <v>1522</v>
      </c>
      <c r="B273" s="50" t="s">
        <v>1523</v>
      </c>
      <c r="C273" s="51" t="s">
        <v>233</v>
      </c>
      <c r="D273" s="52">
        <v>23.64</v>
      </c>
      <c r="E273" s="53">
        <v>2361.39</v>
      </c>
      <c r="F273" s="54">
        <f t="shared" ref="F273:F336" si="8">E273/SUM(E:E)</f>
        <v>3.6855284541872203E-4</v>
      </c>
      <c r="G273" s="55">
        <f t="shared" si="7"/>
        <v>0.9584614508869187</v>
      </c>
    </row>
    <row r="274" spans="1:7" ht="51" x14ac:dyDescent="0.25">
      <c r="A274" s="50" t="s">
        <v>1093</v>
      </c>
      <c r="B274" s="50" t="s">
        <v>1094</v>
      </c>
      <c r="C274" s="51" t="s">
        <v>47</v>
      </c>
      <c r="D274" s="52">
        <v>67.5</v>
      </c>
      <c r="E274" s="53">
        <v>2359.12</v>
      </c>
      <c r="F274" s="54">
        <f t="shared" si="8"/>
        <v>3.6819855622502657E-4</v>
      </c>
      <c r="G274" s="55">
        <f t="shared" si="7"/>
        <v>0.95882964944314375</v>
      </c>
    </row>
    <row r="275" spans="1:7" ht="38.25" x14ac:dyDescent="0.25">
      <c r="A275" s="50" t="s">
        <v>983</v>
      </c>
      <c r="B275" s="50" t="s">
        <v>984</v>
      </c>
      <c r="C275" s="51" t="s">
        <v>13</v>
      </c>
      <c r="D275" s="52">
        <v>1</v>
      </c>
      <c r="E275" s="53">
        <v>2339.5100000000002</v>
      </c>
      <c r="F275" s="54">
        <f t="shared" si="8"/>
        <v>3.65137934600195E-4</v>
      </c>
      <c r="G275" s="55">
        <f t="shared" ref="G275:G338" si="9">F275+G274</f>
        <v>0.959194787377744</v>
      </c>
    </row>
    <row r="276" spans="1:7" ht="25.5" x14ac:dyDescent="0.25">
      <c r="A276" s="50" t="s">
        <v>1316</v>
      </c>
      <c r="B276" s="50" t="s">
        <v>1317</v>
      </c>
      <c r="C276" s="51" t="s">
        <v>32</v>
      </c>
      <c r="D276" s="52">
        <v>1.0406</v>
      </c>
      <c r="E276" s="53">
        <v>2337.84</v>
      </c>
      <c r="F276" s="54">
        <f t="shared" si="8"/>
        <v>3.6487729012730006E-4</v>
      </c>
      <c r="G276" s="55">
        <f t="shared" si="9"/>
        <v>0.95955966466787135</v>
      </c>
    </row>
    <row r="277" spans="1:7" ht="51" x14ac:dyDescent="0.25">
      <c r="A277" s="50" t="s">
        <v>1390</v>
      </c>
      <c r="B277" s="50" t="s">
        <v>1391</v>
      </c>
      <c r="C277" s="51" t="s">
        <v>233</v>
      </c>
      <c r="D277" s="52">
        <v>194</v>
      </c>
      <c r="E277" s="53">
        <v>2287.2600000000002</v>
      </c>
      <c r="F277" s="54">
        <f t="shared" si="8"/>
        <v>3.5698304016381293E-4</v>
      </c>
      <c r="G277" s="55">
        <f t="shared" si="9"/>
        <v>0.9599166477080352</v>
      </c>
    </row>
    <row r="278" spans="1:7" x14ac:dyDescent="0.25">
      <c r="A278" s="50" t="s">
        <v>1227</v>
      </c>
      <c r="B278" s="50" t="s">
        <v>1228</v>
      </c>
      <c r="C278" s="51" t="s">
        <v>13</v>
      </c>
      <c r="D278" s="52">
        <v>2</v>
      </c>
      <c r="E278" s="53">
        <v>2251.1</v>
      </c>
      <c r="F278" s="54">
        <f t="shared" si="8"/>
        <v>3.513393849902325E-4</v>
      </c>
      <c r="G278" s="55">
        <f t="shared" si="9"/>
        <v>0.96026798709302541</v>
      </c>
    </row>
    <row r="279" spans="1:7" ht="25.5" x14ac:dyDescent="0.25">
      <c r="A279" s="50" t="s">
        <v>1273</v>
      </c>
      <c r="B279" s="50" t="s">
        <v>1274</v>
      </c>
      <c r="C279" s="51" t="s">
        <v>13</v>
      </c>
      <c r="D279" s="52">
        <v>3</v>
      </c>
      <c r="E279" s="53">
        <v>2243.5500000000002</v>
      </c>
      <c r="F279" s="54">
        <f t="shared" si="8"/>
        <v>3.5016102225349216E-4</v>
      </c>
      <c r="G279" s="55">
        <f t="shared" si="9"/>
        <v>0.9606181481152789</v>
      </c>
    </row>
    <row r="280" spans="1:7" ht="25.5" x14ac:dyDescent="0.25">
      <c r="A280" s="50" t="s">
        <v>1239</v>
      </c>
      <c r="B280" s="50" t="s">
        <v>1240</v>
      </c>
      <c r="C280" s="51" t="s">
        <v>13</v>
      </c>
      <c r="D280" s="52">
        <v>12</v>
      </c>
      <c r="E280" s="53">
        <v>2208.48</v>
      </c>
      <c r="F280" s="54">
        <f t="shared" si="8"/>
        <v>3.4468748832269943E-4</v>
      </c>
      <c r="G280" s="55">
        <f t="shared" si="9"/>
        <v>0.96096283560360163</v>
      </c>
    </row>
    <row r="281" spans="1:7" ht="38.25" x14ac:dyDescent="0.25">
      <c r="A281" s="50" t="s">
        <v>614</v>
      </c>
      <c r="B281" s="50" t="s">
        <v>615</v>
      </c>
      <c r="C281" s="51" t="s">
        <v>13</v>
      </c>
      <c r="D281" s="52">
        <v>1</v>
      </c>
      <c r="E281" s="53">
        <v>2183.89</v>
      </c>
      <c r="F281" s="54">
        <f t="shared" si="8"/>
        <v>3.4084961551522316E-4</v>
      </c>
      <c r="G281" s="55">
        <f t="shared" si="9"/>
        <v>0.9613036852191168</v>
      </c>
    </row>
    <row r="282" spans="1:7" ht="38.25" x14ac:dyDescent="0.25">
      <c r="A282" s="50" t="s">
        <v>817</v>
      </c>
      <c r="B282" s="50" t="s">
        <v>818</v>
      </c>
      <c r="C282" s="51" t="s">
        <v>13</v>
      </c>
      <c r="D282" s="52">
        <v>8</v>
      </c>
      <c r="E282" s="53">
        <v>2177.44</v>
      </c>
      <c r="F282" s="54">
        <f t="shared" si="8"/>
        <v>3.3984293476661717E-4</v>
      </c>
      <c r="G282" s="55">
        <f t="shared" si="9"/>
        <v>0.96164352815388343</v>
      </c>
    </row>
    <row r="283" spans="1:7" ht="25.5" x14ac:dyDescent="0.25">
      <c r="A283" s="50" t="s">
        <v>622</v>
      </c>
      <c r="B283" s="50" t="s">
        <v>623</v>
      </c>
      <c r="C283" s="51" t="s">
        <v>13</v>
      </c>
      <c r="D283" s="52">
        <v>14</v>
      </c>
      <c r="E283" s="53">
        <v>2171.96</v>
      </c>
      <c r="F283" s="54">
        <f t="shared" si="8"/>
        <v>3.3898764631663873E-4</v>
      </c>
      <c r="G283" s="55">
        <f t="shared" si="9"/>
        <v>0.96198251580020011</v>
      </c>
    </row>
    <row r="284" spans="1:7" ht="38.25" x14ac:dyDescent="0.25">
      <c r="A284" s="50" t="s">
        <v>995</v>
      </c>
      <c r="B284" s="50" t="s">
        <v>996</v>
      </c>
      <c r="C284" s="51" t="s">
        <v>47</v>
      </c>
      <c r="D284" s="52">
        <v>79.7</v>
      </c>
      <c r="E284" s="53">
        <v>2171.8200000000002</v>
      </c>
      <c r="F284" s="54">
        <f t="shared" si="8"/>
        <v>3.3896579588178527E-4</v>
      </c>
      <c r="G284" s="55">
        <f t="shared" si="9"/>
        <v>0.96232148159608188</v>
      </c>
    </row>
    <row r="285" spans="1:7" ht="38.25" x14ac:dyDescent="0.25">
      <c r="A285" s="50" t="s">
        <v>612</v>
      </c>
      <c r="B285" s="50" t="s">
        <v>613</v>
      </c>
      <c r="C285" s="51" t="s">
        <v>13</v>
      </c>
      <c r="D285" s="52">
        <v>1</v>
      </c>
      <c r="E285" s="53">
        <v>2169.63</v>
      </c>
      <c r="F285" s="54">
        <f t="shared" si="8"/>
        <v>3.3862399265086323E-4</v>
      </c>
      <c r="G285" s="55">
        <f t="shared" si="9"/>
        <v>0.96266010558873272</v>
      </c>
    </row>
    <row r="286" spans="1:7" ht="38.25" x14ac:dyDescent="0.25">
      <c r="A286" s="50" t="s">
        <v>321</v>
      </c>
      <c r="B286" s="50" t="s">
        <v>322</v>
      </c>
      <c r="C286" s="51" t="s">
        <v>47</v>
      </c>
      <c r="D286" s="52">
        <v>63.45</v>
      </c>
      <c r="E286" s="53">
        <v>2112.88</v>
      </c>
      <c r="F286" s="54">
        <f t="shared" si="8"/>
        <v>3.2976676280847697E-4</v>
      </c>
      <c r="G286" s="55">
        <f t="shared" si="9"/>
        <v>0.96298987235154121</v>
      </c>
    </row>
    <row r="287" spans="1:7" ht="38.25" x14ac:dyDescent="0.25">
      <c r="A287" s="50" t="s">
        <v>129</v>
      </c>
      <c r="B287" s="50" t="s">
        <v>130</v>
      </c>
      <c r="C287" s="51" t="s">
        <v>84</v>
      </c>
      <c r="D287" s="52">
        <v>440.54</v>
      </c>
      <c r="E287" s="53">
        <v>2110.1799999999998</v>
      </c>
      <c r="F287" s="54">
        <f t="shared" si="8"/>
        <v>3.2934536156487438E-4</v>
      </c>
      <c r="G287" s="55">
        <f t="shared" si="9"/>
        <v>0.96331921771310614</v>
      </c>
    </row>
    <row r="288" spans="1:7" ht="51" x14ac:dyDescent="0.25">
      <c r="A288" s="50" t="s">
        <v>1390</v>
      </c>
      <c r="B288" s="50" t="s">
        <v>1391</v>
      </c>
      <c r="C288" s="51" t="s">
        <v>233</v>
      </c>
      <c r="D288" s="52">
        <v>177</v>
      </c>
      <c r="E288" s="53">
        <v>2086.83</v>
      </c>
      <c r="F288" s="54">
        <f t="shared" si="8"/>
        <v>3.2570102118038597E-4</v>
      </c>
      <c r="G288" s="55">
        <f t="shared" si="9"/>
        <v>0.96364491873428648</v>
      </c>
    </row>
    <row r="289" spans="1:7" ht="63.75" x14ac:dyDescent="0.25">
      <c r="A289" s="50" t="s">
        <v>959</v>
      </c>
      <c r="B289" s="50" t="s">
        <v>960</v>
      </c>
      <c r="C289" s="51" t="s">
        <v>13</v>
      </c>
      <c r="D289" s="52">
        <v>1</v>
      </c>
      <c r="E289" s="53">
        <v>2062.71</v>
      </c>
      <c r="F289" s="54">
        <f t="shared" si="8"/>
        <v>3.2193650340420351E-4</v>
      </c>
      <c r="G289" s="55">
        <f t="shared" si="9"/>
        <v>0.96396685523769066</v>
      </c>
    </row>
    <row r="290" spans="1:7" ht="38.25" x14ac:dyDescent="0.25">
      <c r="A290" s="50" t="s">
        <v>272</v>
      </c>
      <c r="B290" s="50" t="s">
        <v>273</v>
      </c>
      <c r="C290" s="51" t="s">
        <v>84</v>
      </c>
      <c r="D290" s="52">
        <v>4.16</v>
      </c>
      <c r="E290" s="53">
        <v>1974.5</v>
      </c>
      <c r="F290" s="54">
        <f t="shared" si="8"/>
        <v>3.0816916870117457E-4</v>
      </c>
      <c r="G290" s="55">
        <f t="shared" si="9"/>
        <v>0.96427502440639179</v>
      </c>
    </row>
    <row r="291" spans="1:7" ht="63.75" x14ac:dyDescent="0.25">
      <c r="A291" s="50" t="s">
        <v>977</v>
      </c>
      <c r="B291" s="50" t="s">
        <v>978</v>
      </c>
      <c r="C291" s="51" t="s">
        <v>13</v>
      </c>
      <c r="D291" s="52">
        <v>3</v>
      </c>
      <c r="E291" s="53">
        <v>1932.72</v>
      </c>
      <c r="F291" s="54">
        <f t="shared" si="8"/>
        <v>3.016483746427623E-4</v>
      </c>
      <c r="G291" s="55">
        <f t="shared" si="9"/>
        <v>0.96457667278103454</v>
      </c>
    </row>
    <row r="292" spans="1:7" ht="25.5" x14ac:dyDescent="0.25">
      <c r="A292" s="50" t="s">
        <v>665</v>
      </c>
      <c r="B292" s="50" t="s">
        <v>666</v>
      </c>
      <c r="C292" s="51" t="s">
        <v>13</v>
      </c>
      <c r="D292" s="52">
        <v>5</v>
      </c>
      <c r="E292" s="53">
        <v>1915.2</v>
      </c>
      <c r="F292" s="54">
        <f t="shared" si="8"/>
        <v>2.9891394879538594E-4</v>
      </c>
      <c r="G292" s="55">
        <f t="shared" si="9"/>
        <v>0.96487558672982987</v>
      </c>
    </row>
    <row r="293" spans="1:7" ht="25.5" x14ac:dyDescent="0.25">
      <c r="A293" s="50" t="s">
        <v>1463</v>
      </c>
      <c r="B293" s="50" t="s">
        <v>1464</v>
      </c>
      <c r="C293" s="51" t="s">
        <v>654</v>
      </c>
      <c r="D293" s="52">
        <v>4</v>
      </c>
      <c r="E293" s="53">
        <v>1913.84</v>
      </c>
      <c r="F293" s="54">
        <f t="shared" si="8"/>
        <v>2.9870168742823799E-4</v>
      </c>
      <c r="G293" s="55">
        <f t="shared" si="9"/>
        <v>0.96517428841725816</v>
      </c>
    </row>
    <row r="294" spans="1:7" ht="38.25" x14ac:dyDescent="0.25">
      <c r="A294" s="50" t="s">
        <v>455</v>
      </c>
      <c r="B294" s="50" t="s">
        <v>456</v>
      </c>
      <c r="C294" s="51" t="s">
        <v>32</v>
      </c>
      <c r="D294" s="52">
        <v>625.73</v>
      </c>
      <c r="E294" s="53">
        <v>1895.96</v>
      </c>
      <c r="F294" s="54">
        <f t="shared" si="8"/>
        <v>2.9591107474838136E-4</v>
      </c>
      <c r="G294" s="55">
        <f t="shared" si="9"/>
        <v>0.96547019949200652</v>
      </c>
    </row>
    <row r="295" spans="1:7" ht="38.25" x14ac:dyDescent="0.25">
      <c r="A295" s="50" t="s">
        <v>242</v>
      </c>
      <c r="B295" s="50" t="s">
        <v>243</v>
      </c>
      <c r="C295" s="51" t="s">
        <v>233</v>
      </c>
      <c r="D295" s="52">
        <v>114</v>
      </c>
      <c r="E295" s="53">
        <v>1888.98</v>
      </c>
      <c r="F295" s="54">
        <f t="shared" si="8"/>
        <v>2.9482167449640151E-4</v>
      </c>
      <c r="G295" s="55">
        <f t="shared" si="9"/>
        <v>0.96576502116650287</v>
      </c>
    </row>
    <row r="296" spans="1:7" ht="63.75" x14ac:dyDescent="0.25">
      <c r="A296" s="50" t="s">
        <v>975</v>
      </c>
      <c r="B296" s="50" t="s">
        <v>976</v>
      </c>
      <c r="C296" s="51" t="s">
        <v>13</v>
      </c>
      <c r="D296" s="52">
        <v>4</v>
      </c>
      <c r="E296" s="53">
        <v>1878.68</v>
      </c>
      <c r="F296" s="54">
        <f t="shared" si="8"/>
        <v>2.9321410678932524E-4</v>
      </c>
      <c r="G296" s="55">
        <f t="shared" si="9"/>
        <v>0.96605823527329215</v>
      </c>
    </row>
    <row r="297" spans="1:7" ht="25.5" x14ac:dyDescent="0.25">
      <c r="A297" s="50" t="s">
        <v>1566</v>
      </c>
      <c r="B297" s="50" t="s">
        <v>1567</v>
      </c>
      <c r="C297" s="51" t="s">
        <v>13</v>
      </c>
      <c r="D297" s="52">
        <v>1</v>
      </c>
      <c r="E297" s="53">
        <v>1878.52</v>
      </c>
      <c r="F297" s="54">
        <f t="shared" si="8"/>
        <v>2.9318913486377842E-4</v>
      </c>
      <c r="G297" s="55">
        <f t="shared" si="9"/>
        <v>0.96635142440815591</v>
      </c>
    </row>
    <row r="298" spans="1:7" ht="38.25" x14ac:dyDescent="0.25">
      <c r="A298" s="50" t="s">
        <v>608</v>
      </c>
      <c r="B298" s="50" t="s">
        <v>609</v>
      </c>
      <c r="C298" s="51" t="s">
        <v>13</v>
      </c>
      <c r="D298" s="52">
        <v>1</v>
      </c>
      <c r="E298" s="53">
        <v>1877.29</v>
      </c>
      <c r="F298" s="54">
        <f t="shared" si="8"/>
        <v>2.9299716318613727E-4</v>
      </c>
      <c r="G298" s="55">
        <f t="shared" si="9"/>
        <v>0.96664442157134201</v>
      </c>
    </row>
    <row r="299" spans="1:7" ht="25.5" x14ac:dyDescent="0.25">
      <c r="A299" s="50" t="s">
        <v>499</v>
      </c>
      <c r="B299" s="50" t="s">
        <v>500</v>
      </c>
      <c r="C299" s="51" t="s">
        <v>32</v>
      </c>
      <c r="D299" s="52">
        <v>624.6</v>
      </c>
      <c r="E299" s="53">
        <v>1830.07</v>
      </c>
      <c r="F299" s="54">
        <f t="shared" si="8"/>
        <v>2.8562732365913323E-4</v>
      </c>
      <c r="G299" s="55">
        <f t="shared" si="9"/>
        <v>0.96693004889500112</v>
      </c>
    </row>
    <row r="300" spans="1:7" ht="25.5" x14ac:dyDescent="0.25">
      <c r="A300" s="50" t="s">
        <v>559</v>
      </c>
      <c r="B300" s="50" t="s">
        <v>560</v>
      </c>
      <c r="C300" s="51" t="s">
        <v>47</v>
      </c>
      <c r="D300" s="52">
        <v>76.14</v>
      </c>
      <c r="E300" s="53">
        <v>1809.84</v>
      </c>
      <c r="F300" s="54">
        <f t="shared" si="8"/>
        <v>2.8246993582280768E-4</v>
      </c>
      <c r="G300" s="55">
        <f t="shared" si="9"/>
        <v>0.96721251883082393</v>
      </c>
    </row>
    <row r="301" spans="1:7" ht="38.25" x14ac:dyDescent="0.25">
      <c r="A301" s="50" t="s">
        <v>1049</v>
      </c>
      <c r="B301" s="50" t="s">
        <v>1050</v>
      </c>
      <c r="C301" s="51" t="s">
        <v>13</v>
      </c>
      <c r="D301" s="52">
        <v>60</v>
      </c>
      <c r="E301" s="53">
        <v>1800.6</v>
      </c>
      <c r="F301" s="54">
        <f t="shared" si="8"/>
        <v>2.8102780712247909E-4</v>
      </c>
      <c r="G301" s="55">
        <f t="shared" si="9"/>
        <v>0.9674935466379464</v>
      </c>
    </row>
    <row r="302" spans="1:7" ht="38.25" x14ac:dyDescent="0.25">
      <c r="A302" s="50" t="s">
        <v>248</v>
      </c>
      <c r="B302" s="50" t="s">
        <v>249</v>
      </c>
      <c r="C302" s="51" t="s">
        <v>233</v>
      </c>
      <c r="D302" s="52">
        <v>151</v>
      </c>
      <c r="E302" s="53">
        <v>1793.88</v>
      </c>
      <c r="F302" s="54">
        <f t="shared" si="8"/>
        <v>2.7997898624951284E-4</v>
      </c>
      <c r="G302" s="55">
        <f t="shared" si="9"/>
        <v>0.96777352562419594</v>
      </c>
    </row>
    <row r="303" spans="1:7" ht="38.25" x14ac:dyDescent="0.25">
      <c r="A303" s="50" t="s">
        <v>981</v>
      </c>
      <c r="B303" s="50" t="s">
        <v>982</v>
      </c>
      <c r="C303" s="51" t="s">
        <v>13</v>
      </c>
      <c r="D303" s="52">
        <v>1</v>
      </c>
      <c r="E303" s="53">
        <v>1774.64</v>
      </c>
      <c r="F303" s="54">
        <f t="shared" si="8"/>
        <v>2.769761122025082E-4</v>
      </c>
      <c r="G303" s="55">
        <f t="shared" si="9"/>
        <v>0.96805050173639839</v>
      </c>
    </row>
    <row r="304" spans="1:7" ht="38.25" x14ac:dyDescent="0.25">
      <c r="A304" s="50" t="s">
        <v>1332</v>
      </c>
      <c r="B304" s="50" t="s">
        <v>1333</v>
      </c>
      <c r="C304" s="51" t="s">
        <v>47</v>
      </c>
      <c r="D304" s="52">
        <v>140</v>
      </c>
      <c r="E304" s="53">
        <v>1769.6</v>
      </c>
      <c r="F304" s="54">
        <f t="shared" si="8"/>
        <v>2.761894965477835E-4</v>
      </c>
      <c r="G304" s="55">
        <f t="shared" si="9"/>
        <v>0.96832669123294612</v>
      </c>
    </row>
    <row r="305" spans="1:7" ht="51" x14ac:dyDescent="0.25">
      <c r="A305" s="50" t="s">
        <v>449</v>
      </c>
      <c r="B305" s="50" t="s">
        <v>450</v>
      </c>
      <c r="C305" s="51" t="s">
        <v>32</v>
      </c>
      <c r="D305" s="52">
        <v>40.15</v>
      </c>
      <c r="E305" s="53">
        <v>1752.54</v>
      </c>
      <c r="F305" s="54">
        <f t="shared" si="8"/>
        <v>2.7352686498635425E-4</v>
      </c>
      <c r="G305" s="55">
        <f t="shared" si="9"/>
        <v>0.96860021809793251</v>
      </c>
    </row>
    <row r="306" spans="1:7" ht="63.75" x14ac:dyDescent="0.25">
      <c r="A306" s="50" t="s">
        <v>377</v>
      </c>
      <c r="B306" s="50" t="s">
        <v>378</v>
      </c>
      <c r="C306" s="51" t="s">
        <v>13</v>
      </c>
      <c r="D306" s="52">
        <v>2</v>
      </c>
      <c r="E306" s="53">
        <v>1732.22</v>
      </c>
      <c r="F306" s="54">
        <f t="shared" si="8"/>
        <v>2.7035543044190863E-4</v>
      </c>
      <c r="G306" s="55">
        <f t="shared" si="9"/>
        <v>0.96887057352837447</v>
      </c>
    </row>
    <row r="307" spans="1:7" ht="25.5" x14ac:dyDescent="0.25">
      <c r="A307" s="50" t="s">
        <v>213</v>
      </c>
      <c r="B307" s="50" t="s">
        <v>214</v>
      </c>
      <c r="C307" s="51" t="s">
        <v>84</v>
      </c>
      <c r="D307" s="52">
        <v>14.81</v>
      </c>
      <c r="E307" s="53">
        <v>1725.36</v>
      </c>
      <c r="F307" s="54">
        <f t="shared" si="8"/>
        <v>2.6928475913408887E-4</v>
      </c>
      <c r="G307" s="55">
        <f t="shared" si="9"/>
        <v>0.96913985828750859</v>
      </c>
    </row>
    <row r="308" spans="1:7" x14ac:dyDescent="0.25">
      <c r="A308" s="50" t="s">
        <v>1005</v>
      </c>
      <c r="B308" s="50" t="s">
        <v>1006</v>
      </c>
      <c r="C308" s="51" t="s">
        <v>47</v>
      </c>
      <c r="D308" s="52">
        <v>20</v>
      </c>
      <c r="E308" s="53">
        <v>1713.2</v>
      </c>
      <c r="F308" s="54">
        <f t="shared" si="8"/>
        <v>2.6738689279253092E-4</v>
      </c>
      <c r="G308" s="55">
        <f t="shared" si="9"/>
        <v>0.96940724518030108</v>
      </c>
    </row>
    <row r="309" spans="1:7" ht="25.5" x14ac:dyDescent="0.25">
      <c r="A309" s="50" t="s">
        <v>1465</v>
      </c>
      <c r="B309" s="50" t="s">
        <v>1466</v>
      </c>
      <c r="C309" s="51" t="s">
        <v>654</v>
      </c>
      <c r="D309" s="52">
        <v>4</v>
      </c>
      <c r="E309" s="53">
        <v>1710.32</v>
      </c>
      <c r="F309" s="54">
        <f t="shared" si="8"/>
        <v>2.6693739813268819E-4</v>
      </c>
      <c r="G309" s="55">
        <f t="shared" si="9"/>
        <v>0.96967418257843374</v>
      </c>
    </row>
    <row r="310" spans="1:7" ht="25.5" x14ac:dyDescent="0.25">
      <c r="A310" s="50" t="s">
        <v>638</v>
      </c>
      <c r="B310" s="50" t="s">
        <v>639</v>
      </c>
      <c r="C310" s="51" t="s">
        <v>13</v>
      </c>
      <c r="D310" s="52">
        <v>8</v>
      </c>
      <c r="E310" s="53">
        <v>1702.48</v>
      </c>
      <c r="F310" s="54">
        <f t="shared" si="8"/>
        <v>2.6571377378089423E-4</v>
      </c>
      <c r="G310" s="55">
        <f t="shared" si="9"/>
        <v>0.96993989635221467</v>
      </c>
    </row>
    <row r="311" spans="1:7" ht="51" x14ac:dyDescent="0.25">
      <c r="A311" s="50" t="s">
        <v>1057</v>
      </c>
      <c r="B311" s="50" t="s">
        <v>1058</v>
      </c>
      <c r="C311" s="51" t="s">
        <v>13</v>
      </c>
      <c r="D311" s="52">
        <v>10</v>
      </c>
      <c r="E311" s="53">
        <v>1692.7</v>
      </c>
      <c r="F311" s="54">
        <f t="shared" si="8"/>
        <v>2.6418736483184511E-4</v>
      </c>
      <c r="G311" s="55">
        <f t="shared" si="9"/>
        <v>0.97020408371704647</v>
      </c>
    </row>
    <row r="312" spans="1:7" ht="38.25" x14ac:dyDescent="0.25">
      <c r="A312" s="50" t="s">
        <v>1256</v>
      </c>
      <c r="B312" s="50" t="s">
        <v>1257</v>
      </c>
      <c r="C312" s="51" t="s">
        <v>13</v>
      </c>
      <c r="D312" s="52">
        <v>56</v>
      </c>
      <c r="E312" s="53">
        <v>1689.52</v>
      </c>
      <c r="F312" s="54">
        <f t="shared" si="8"/>
        <v>2.6369104781160215E-4</v>
      </c>
      <c r="G312" s="55">
        <f t="shared" si="9"/>
        <v>0.97046777476485813</v>
      </c>
    </row>
    <row r="313" spans="1:7" x14ac:dyDescent="0.25">
      <c r="A313" s="50" t="s">
        <v>1482</v>
      </c>
      <c r="B313" s="50" t="s">
        <v>1483</v>
      </c>
      <c r="C313" s="51" t="s">
        <v>47</v>
      </c>
      <c r="D313" s="52">
        <v>9.3000000000000007</v>
      </c>
      <c r="E313" s="53">
        <v>1669.53</v>
      </c>
      <c r="F313" s="54">
        <f t="shared" si="8"/>
        <v>2.6057111786359684E-4</v>
      </c>
      <c r="G313" s="55">
        <f t="shared" si="9"/>
        <v>0.97072834588272172</v>
      </c>
    </row>
    <row r="314" spans="1:7" ht="51" x14ac:dyDescent="0.25">
      <c r="A314" s="50" t="s">
        <v>1386</v>
      </c>
      <c r="B314" s="50" t="s">
        <v>1387</v>
      </c>
      <c r="C314" s="51" t="s">
        <v>84</v>
      </c>
      <c r="D314" s="52">
        <v>3.8</v>
      </c>
      <c r="E314" s="53">
        <v>1662.57</v>
      </c>
      <c r="F314" s="54">
        <f t="shared" si="8"/>
        <v>2.5948483910231035E-4</v>
      </c>
      <c r="G314" s="55">
        <f t="shared" si="9"/>
        <v>0.97098783072182404</v>
      </c>
    </row>
    <row r="315" spans="1:7" ht="51" x14ac:dyDescent="0.25">
      <c r="A315" s="50" t="s">
        <v>1308</v>
      </c>
      <c r="B315" s="50" t="s">
        <v>1309</v>
      </c>
      <c r="C315" s="51" t="s">
        <v>47</v>
      </c>
      <c r="D315" s="52">
        <v>31</v>
      </c>
      <c r="E315" s="53">
        <v>1651.37</v>
      </c>
      <c r="F315" s="54">
        <f t="shared" si="8"/>
        <v>2.5773680431403324E-4</v>
      </c>
      <c r="G315" s="55">
        <f t="shared" si="9"/>
        <v>0.97124556752613811</v>
      </c>
    </row>
    <row r="316" spans="1:7" ht="38.25" x14ac:dyDescent="0.25">
      <c r="A316" s="56" t="s">
        <v>701</v>
      </c>
      <c r="B316" s="57" t="s">
        <v>702</v>
      </c>
      <c r="C316" s="58" t="s">
        <v>47</v>
      </c>
      <c r="D316" s="59">
        <v>80.03</v>
      </c>
      <c r="E316" s="53">
        <v>1642.21</v>
      </c>
      <c r="F316" s="54">
        <f t="shared" si="8"/>
        <v>2.5630716157647805E-4</v>
      </c>
      <c r="G316" s="55">
        <f t="shared" si="9"/>
        <v>0.97150187468771454</v>
      </c>
    </row>
    <row r="317" spans="1:7" ht="38.25" x14ac:dyDescent="0.25">
      <c r="A317" s="50" t="s">
        <v>1063</v>
      </c>
      <c r="B317" s="50" t="s">
        <v>1064</v>
      </c>
      <c r="C317" s="51" t="s">
        <v>13</v>
      </c>
      <c r="D317" s="52">
        <v>1</v>
      </c>
      <c r="E317" s="53">
        <v>1634.02</v>
      </c>
      <c r="F317" s="54">
        <f t="shared" si="8"/>
        <v>2.5502891113755042E-4</v>
      </c>
      <c r="G317" s="55">
        <f t="shared" si="9"/>
        <v>0.97175690359885214</v>
      </c>
    </row>
    <row r="318" spans="1:7" ht="38.25" x14ac:dyDescent="0.25">
      <c r="A318" s="50" t="s">
        <v>1063</v>
      </c>
      <c r="B318" s="50" t="s">
        <v>1064</v>
      </c>
      <c r="C318" s="51" t="s">
        <v>13</v>
      </c>
      <c r="D318" s="52">
        <v>1</v>
      </c>
      <c r="E318" s="53">
        <v>1634.02</v>
      </c>
      <c r="F318" s="54">
        <f t="shared" si="8"/>
        <v>2.5502891113755042E-4</v>
      </c>
      <c r="G318" s="55">
        <f t="shared" si="9"/>
        <v>0.97201193250998974</v>
      </c>
    </row>
    <row r="319" spans="1:7" ht="38.25" x14ac:dyDescent="0.25">
      <c r="A319" s="50" t="s">
        <v>606</v>
      </c>
      <c r="B319" s="50" t="s">
        <v>607</v>
      </c>
      <c r="C319" s="51" t="s">
        <v>13</v>
      </c>
      <c r="D319" s="52">
        <v>1</v>
      </c>
      <c r="E319" s="53">
        <v>1633.8</v>
      </c>
      <c r="F319" s="54">
        <f t="shared" si="8"/>
        <v>2.5499457473992355E-4</v>
      </c>
      <c r="G319" s="55">
        <f t="shared" si="9"/>
        <v>0.97226692708472962</v>
      </c>
    </row>
    <row r="320" spans="1:7" ht="51" x14ac:dyDescent="0.25">
      <c r="A320" s="50" t="s">
        <v>337</v>
      </c>
      <c r="B320" s="50" t="s">
        <v>338</v>
      </c>
      <c r="C320" s="51" t="s">
        <v>13</v>
      </c>
      <c r="D320" s="52">
        <v>1</v>
      </c>
      <c r="E320" s="53">
        <v>1624.69</v>
      </c>
      <c r="F320" s="54">
        <f t="shared" si="8"/>
        <v>2.535727357291017E-4</v>
      </c>
      <c r="G320" s="55">
        <f t="shared" si="9"/>
        <v>0.97252049982045874</v>
      </c>
    </row>
    <row r="321" spans="1:7" ht="76.5" x14ac:dyDescent="0.25">
      <c r="A321" s="50" t="s">
        <v>941</v>
      </c>
      <c r="B321" s="50" t="s">
        <v>942</v>
      </c>
      <c r="C321" s="51" t="s">
        <v>84</v>
      </c>
      <c r="D321" s="52">
        <v>85.25</v>
      </c>
      <c r="E321" s="53">
        <v>1622.3</v>
      </c>
      <c r="F321" s="54">
        <f t="shared" si="8"/>
        <v>2.5319971759124615E-4</v>
      </c>
      <c r="G321" s="55">
        <f t="shared" si="9"/>
        <v>0.97277369953805004</v>
      </c>
    </row>
    <row r="322" spans="1:7" ht="38.25" x14ac:dyDescent="0.25">
      <c r="A322" s="50" t="s">
        <v>252</v>
      </c>
      <c r="B322" s="50" t="s">
        <v>253</v>
      </c>
      <c r="C322" s="51" t="s">
        <v>233</v>
      </c>
      <c r="D322" s="52">
        <v>176</v>
      </c>
      <c r="E322" s="53">
        <v>1620.96</v>
      </c>
      <c r="F322" s="54">
        <f t="shared" si="8"/>
        <v>2.5299057771479156E-4</v>
      </c>
      <c r="G322" s="55">
        <f t="shared" si="9"/>
        <v>0.97302669011576481</v>
      </c>
    </row>
    <row r="323" spans="1:7" ht="38.25" x14ac:dyDescent="0.25">
      <c r="A323" s="50" t="s">
        <v>563</v>
      </c>
      <c r="B323" s="50" t="s">
        <v>564</v>
      </c>
      <c r="C323" s="51" t="s">
        <v>47</v>
      </c>
      <c r="D323" s="52">
        <v>40</v>
      </c>
      <c r="E323" s="53">
        <v>1620</v>
      </c>
      <c r="F323" s="54">
        <f t="shared" si="8"/>
        <v>2.5284074616151067E-4</v>
      </c>
      <c r="G323" s="55">
        <f t="shared" si="9"/>
        <v>0.97327953086192631</v>
      </c>
    </row>
    <row r="324" spans="1:7" ht="63.75" x14ac:dyDescent="0.25">
      <c r="A324" s="50" t="s">
        <v>634</v>
      </c>
      <c r="B324" s="50" t="s">
        <v>635</v>
      </c>
      <c r="C324" s="51" t="s">
        <v>13</v>
      </c>
      <c r="D324" s="52">
        <v>2</v>
      </c>
      <c r="E324" s="53">
        <v>1604.94</v>
      </c>
      <c r="F324" s="54">
        <f t="shared" si="8"/>
        <v>2.5049026366941662E-4</v>
      </c>
      <c r="G324" s="55">
        <f t="shared" si="9"/>
        <v>0.97353002112559572</v>
      </c>
    </row>
    <row r="325" spans="1:7" ht="25.5" x14ac:dyDescent="0.25">
      <c r="A325" s="50" t="s">
        <v>1604</v>
      </c>
      <c r="B325" s="50" t="s">
        <v>1605</v>
      </c>
      <c r="C325" s="51" t="s">
        <v>13</v>
      </c>
      <c r="D325" s="52">
        <v>1</v>
      </c>
      <c r="E325" s="53">
        <v>1604.85</v>
      </c>
      <c r="F325" s="54">
        <f t="shared" si="8"/>
        <v>2.5047621696129655E-4</v>
      </c>
      <c r="G325" s="55">
        <f t="shared" si="9"/>
        <v>0.97378049734255701</v>
      </c>
    </row>
    <row r="326" spans="1:7" ht="38.25" x14ac:dyDescent="0.25">
      <c r="A326" s="50" t="s">
        <v>707</v>
      </c>
      <c r="B326" s="50" t="s">
        <v>708</v>
      </c>
      <c r="C326" s="51" t="s">
        <v>47</v>
      </c>
      <c r="D326" s="52">
        <v>103.46</v>
      </c>
      <c r="E326" s="53">
        <v>1590.18</v>
      </c>
      <c r="F326" s="54">
        <f t="shared" si="8"/>
        <v>2.4818660353772285E-4</v>
      </c>
      <c r="G326" s="55">
        <f t="shared" si="9"/>
        <v>0.97402868394609476</v>
      </c>
    </row>
    <row r="327" spans="1:7" ht="51" x14ac:dyDescent="0.25">
      <c r="A327" s="50" t="s">
        <v>1388</v>
      </c>
      <c r="B327" s="50" t="s">
        <v>1389</v>
      </c>
      <c r="C327" s="51" t="s">
        <v>233</v>
      </c>
      <c r="D327" s="52">
        <v>95</v>
      </c>
      <c r="E327" s="53">
        <v>1583.65</v>
      </c>
      <c r="F327" s="54">
        <f t="shared" si="8"/>
        <v>2.4716743682634345E-4</v>
      </c>
      <c r="G327" s="55">
        <f t="shared" si="9"/>
        <v>0.97427585138292105</v>
      </c>
    </row>
    <row r="328" spans="1:7" ht="38.25" x14ac:dyDescent="0.25">
      <c r="A328" s="50" t="s">
        <v>711</v>
      </c>
      <c r="B328" s="50" t="s">
        <v>712</v>
      </c>
      <c r="C328" s="51" t="s">
        <v>47</v>
      </c>
      <c r="D328" s="52">
        <v>37.520000000000003</v>
      </c>
      <c r="E328" s="53">
        <v>1562.7</v>
      </c>
      <c r="F328" s="54">
        <f t="shared" si="8"/>
        <v>2.4389767532505724E-4</v>
      </c>
      <c r="G328" s="55">
        <f t="shared" si="9"/>
        <v>0.97451974905824612</v>
      </c>
    </row>
    <row r="329" spans="1:7" ht="25.5" x14ac:dyDescent="0.25">
      <c r="A329" s="50" t="s">
        <v>622</v>
      </c>
      <c r="B329" s="50" t="s">
        <v>623</v>
      </c>
      <c r="C329" s="51" t="s">
        <v>13</v>
      </c>
      <c r="D329" s="52">
        <v>10</v>
      </c>
      <c r="E329" s="53">
        <v>1551.4</v>
      </c>
      <c r="F329" s="54">
        <f t="shared" si="8"/>
        <v>2.4213403308331337E-4</v>
      </c>
      <c r="G329" s="55">
        <f t="shared" si="9"/>
        <v>0.97476188309132938</v>
      </c>
    </row>
    <row r="330" spans="1:7" x14ac:dyDescent="0.25">
      <c r="A330" s="50" t="s">
        <v>1203</v>
      </c>
      <c r="B330" s="50" t="s">
        <v>1204</v>
      </c>
      <c r="C330" s="51" t="s">
        <v>13</v>
      </c>
      <c r="D330" s="52">
        <v>139</v>
      </c>
      <c r="E330" s="53">
        <v>1542.9</v>
      </c>
      <c r="F330" s="54">
        <f t="shared" si="8"/>
        <v>2.4080739953863877E-4</v>
      </c>
      <c r="G330" s="55">
        <f t="shared" si="9"/>
        <v>0.97500269049086807</v>
      </c>
    </row>
    <row r="331" spans="1:7" ht="25.5" x14ac:dyDescent="0.25">
      <c r="A331" s="50" t="s">
        <v>56</v>
      </c>
      <c r="B331" s="50" t="s">
        <v>57</v>
      </c>
      <c r="C331" s="51" t="s">
        <v>47</v>
      </c>
      <c r="D331" s="52">
        <v>75.599999999999994</v>
      </c>
      <c r="E331" s="53">
        <v>1515.02</v>
      </c>
      <c r="F331" s="54">
        <f t="shared" si="8"/>
        <v>2.364560415121061E-4</v>
      </c>
      <c r="G331" s="55">
        <f t="shared" si="9"/>
        <v>0.9752391465323802</v>
      </c>
    </row>
    <row r="332" spans="1:7" ht="38.25" x14ac:dyDescent="0.25">
      <c r="A332" s="50" t="s">
        <v>268</v>
      </c>
      <c r="B332" s="50" t="s">
        <v>269</v>
      </c>
      <c r="C332" s="51" t="s">
        <v>32</v>
      </c>
      <c r="D332" s="52">
        <v>59.32</v>
      </c>
      <c r="E332" s="53">
        <v>1512.66</v>
      </c>
      <c r="F332" s="54">
        <f t="shared" si="8"/>
        <v>2.3608770561029058E-4</v>
      </c>
      <c r="G332" s="55">
        <f t="shared" si="9"/>
        <v>0.97547523423799054</v>
      </c>
    </row>
    <row r="333" spans="1:7" ht="25.5" x14ac:dyDescent="0.25">
      <c r="A333" s="50" t="s">
        <v>1508</v>
      </c>
      <c r="B333" s="50" t="s">
        <v>1509</v>
      </c>
      <c r="C333" s="51" t="s">
        <v>13</v>
      </c>
      <c r="D333" s="52">
        <v>1</v>
      </c>
      <c r="E333" s="53">
        <v>1508.81</v>
      </c>
      <c r="F333" s="54">
        <f t="shared" si="8"/>
        <v>2.354868186518203E-4</v>
      </c>
      <c r="G333" s="55">
        <f t="shared" si="9"/>
        <v>0.97571072105664236</v>
      </c>
    </row>
    <row r="334" spans="1:7" ht="38.25" x14ac:dyDescent="0.25">
      <c r="A334" s="50" t="s">
        <v>703</v>
      </c>
      <c r="B334" s="50" t="s">
        <v>704</v>
      </c>
      <c r="C334" s="51" t="s">
        <v>47</v>
      </c>
      <c r="D334" s="52">
        <v>102.46</v>
      </c>
      <c r="E334" s="53">
        <v>1485.67</v>
      </c>
      <c r="F334" s="54">
        <f t="shared" si="8"/>
        <v>2.3187525391961207E-4</v>
      </c>
      <c r="G334" s="55">
        <f t="shared" si="9"/>
        <v>0.97594259631056202</v>
      </c>
    </row>
    <row r="335" spans="1:7" ht="38.25" x14ac:dyDescent="0.25">
      <c r="A335" s="50" t="s">
        <v>1324</v>
      </c>
      <c r="B335" s="50" t="s">
        <v>1325</v>
      </c>
      <c r="C335" s="51" t="s">
        <v>47</v>
      </c>
      <c r="D335" s="52">
        <v>200</v>
      </c>
      <c r="E335" s="53">
        <v>1462</v>
      </c>
      <c r="F335" s="54">
        <f t="shared" si="8"/>
        <v>2.2818096968402999E-4</v>
      </c>
      <c r="G335" s="55">
        <f t="shared" si="9"/>
        <v>0.97617077728024604</v>
      </c>
    </row>
    <row r="336" spans="1:7" ht="25.5" x14ac:dyDescent="0.25">
      <c r="A336" s="50" t="s">
        <v>642</v>
      </c>
      <c r="B336" s="50" t="s">
        <v>643</v>
      </c>
      <c r="C336" s="51" t="s">
        <v>13</v>
      </c>
      <c r="D336" s="52">
        <v>2</v>
      </c>
      <c r="E336" s="53">
        <v>1445.16</v>
      </c>
      <c r="F336" s="54">
        <f t="shared" si="8"/>
        <v>2.2555267452022763E-4</v>
      </c>
      <c r="G336" s="55">
        <f t="shared" si="9"/>
        <v>0.97639632995476622</v>
      </c>
    </row>
    <row r="337" spans="1:7" ht="38.25" x14ac:dyDescent="0.25">
      <c r="A337" s="50" t="s">
        <v>107</v>
      </c>
      <c r="B337" s="50" t="s">
        <v>108</v>
      </c>
      <c r="C337" s="51" t="s">
        <v>84</v>
      </c>
      <c r="D337" s="52">
        <v>19.46</v>
      </c>
      <c r="E337" s="53">
        <v>1434</v>
      </c>
      <c r="F337" s="54">
        <f t="shared" ref="F337:F400" si="10">E337/SUM(E:E)</f>
        <v>2.2381088271333723E-4</v>
      </c>
      <c r="G337" s="55">
        <f t="shared" si="9"/>
        <v>0.9766201408374795</v>
      </c>
    </row>
    <row r="338" spans="1:7" x14ac:dyDescent="0.25">
      <c r="A338" s="50" t="s">
        <v>146</v>
      </c>
      <c r="B338" s="50" t="s">
        <v>147</v>
      </c>
      <c r="C338" s="51" t="s">
        <v>13</v>
      </c>
      <c r="D338" s="52">
        <v>1</v>
      </c>
      <c r="E338" s="53">
        <v>1432.84</v>
      </c>
      <c r="F338" s="54">
        <f t="shared" si="10"/>
        <v>2.236298362531228E-4</v>
      </c>
      <c r="G338" s="55">
        <f t="shared" si="9"/>
        <v>0.97684377067373263</v>
      </c>
    </row>
    <row r="339" spans="1:7" ht="63.75" x14ac:dyDescent="0.25">
      <c r="A339" s="50" t="s">
        <v>969</v>
      </c>
      <c r="B339" s="50" t="s">
        <v>970</v>
      </c>
      <c r="C339" s="51" t="s">
        <v>13</v>
      </c>
      <c r="D339" s="52">
        <v>3</v>
      </c>
      <c r="E339" s="53">
        <v>1420.71</v>
      </c>
      <c r="F339" s="54">
        <f t="shared" si="10"/>
        <v>2.2173665214760485E-4</v>
      </c>
      <c r="G339" s="55">
        <f t="shared" ref="G339:G402" si="11">F339+G338</f>
        <v>0.97706550732588027</v>
      </c>
    </row>
    <row r="340" spans="1:7" ht="25.5" x14ac:dyDescent="0.25">
      <c r="A340" s="50" t="s">
        <v>150</v>
      </c>
      <c r="B340" s="50" t="s">
        <v>151</v>
      </c>
      <c r="C340" s="51" t="s">
        <v>32</v>
      </c>
      <c r="D340" s="52">
        <v>1666</v>
      </c>
      <c r="E340" s="53">
        <v>1416.1</v>
      </c>
      <c r="F340" s="54">
        <f t="shared" si="10"/>
        <v>2.2101714854278718E-4</v>
      </c>
      <c r="G340" s="55">
        <f t="shared" si="11"/>
        <v>0.9772865244744231</v>
      </c>
    </row>
    <row r="341" spans="1:7" ht="25.5" x14ac:dyDescent="0.25">
      <c r="A341" s="50" t="s">
        <v>152</v>
      </c>
      <c r="B341" s="50" t="s">
        <v>153</v>
      </c>
      <c r="C341" s="51" t="s">
        <v>32</v>
      </c>
      <c r="D341" s="52">
        <v>1666</v>
      </c>
      <c r="E341" s="53">
        <v>1416.1</v>
      </c>
      <c r="F341" s="54">
        <f t="shared" si="10"/>
        <v>2.2101714854278718E-4</v>
      </c>
      <c r="G341" s="55">
        <f t="shared" si="11"/>
        <v>0.97750754162296594</v>
      </c>
    </row>
    <row r="342" spans="1:7" ht="25.5" x14ac:dyDescent="0.25">
      <c r="A342" s="50" t="s">
        <v>160</v>
      </c>
      <c r="B342" s="50" t="s">
        <v>161</v>
      </c>
      <c r="C342" s="51" t="s">
        <v>32</v>
      </c>
      <c r="D342" s="52">
        <v>1666</v>
      </c>
      <c r="E342" s="53">
        <v>1416.1</v>
      </c>
      <c r="F342" s="54">
        <f t="shared" si="10"/>
        <v>2.2101714854278718E-4</v>
      </c>
      <c r="G342" s="55">
        <f t="shared" si="11"/>
        <v>0.97772855877150877</v>
      </c>
    </row>
    <row r="343" spans="1:7" ht="25.5" x14ac:dyDescent="0.25">
      <c r="A343" s="50" t="s">
        <v>162</v>
      </c>
      <c r="B343" s="50" t="s">
        <v>163</v>
      </c>
      <c r="C343" s="51" t="s">
        <v>32</v>
      </c>
      <c r="D343" s="52">
        <v>1666</v>
      </c>
      <c r="E343" s="53">
        <v>1416.1</v>
      </c>
      <c r="F343" s="54">
        <f t="shared" si="10"/>
        <v>2.2101714854278718E-4</v>
      </c>
      <c r="G343" s="55">
        <f t="shared" si="11"/>
        <v>0.97794957592005161</v>
      </c>
    </row>
    <row r="344" spans="1:7" ht="25.5" x14ac:dyDescent="0.25">
      <c r="A344" s="50" t="s">
        <v>164</v>
      </c>
      <c r="B344" s="50" t="s">
        <v>165</v>
      </c>
      <c r="C344" s="51" t="s">
        <v>32</v>
      </c>
      <c r="D344" s="52">
        <v>1666</v>
      </c>
      <c r="E344" s="53">
        <v>1416.1</v>
      </c>
      <c r="F344" s="54">
        <f t="shared" si="10"/>
        <v>2.2101714854278718E-4</v>
      </c>
      <c r="G344" s="55">
        <f t="shared" si="11"/>
        <v>0.97817059306859444</v>
      </c>
    </row>
    <row r="345" spans="1:7" ht="25.5" x14ac:dyDescent="0.25">
      <c r="A345" s="50" t="s">
        <v>166</v>
      </c>
      <c r="B345" s="50" t="s">
        <v>167</v>
      </c>
      <c r="C345" s="51" t="s">
        <v>32</v>
      </c>
      <c r="D345" s="52">
        <v>1666</v>
      </c>
      <c r="E345" s="53">
        <v>1416.1</v>
      </c>
      <c r="F345" s="54">
        <f t="shared" si="10"/>
        <v>2.2101714854278718E-4</v>
      </c>
      <c r="G345" s="55">
        <f t="shared" si="11"/>
        <v>0.97839161021713728</v>
      </c>
    </row>
    <row r="346" spans="1:7" ht="25.5" x14ac:dyDescent="0.25">
      <c r="A346" s="50" t="s">
        <v>168</v>
      </c>
      <c r="B346" s="50" t="s">
        <v>169</v>
      </c>
      <c r="C346" s="51" t="s">
        <v>32</v>
      </c>
      <c r="D346" s="52">
        <v>1666</v>
      </c>
      <c r="E346" s="53">
        <v>1416.1</v>
      </c>
      <c r="F346" s="54">
        <f t="shared" si="10"/>
        <v>2.2101714854278718E-4</v>
      </c>
      <c r="G346" s="55">
        <f t="shared" si="11"/>
        <v>0.97861262736568011</v>
      </c>
    </row>
    <row r="347" spans="1:7" ht="25.5" x14ac:dyDescent="0.25">
      <c r="A347" s="50" t="s">
        <v>170</v>
      </c>
      <c r="B347" s="50" t="s">
        <v>171</v>
      </c>
      <c r="C347" s="51" t="s">
        <v>32</v>
      </c>
      <c r="D347" s="52">
        <v>1666</v>
      </c>
      <c r="E347" s="53">
        <v>1416.1</v>
      </c>
      <c r="F347" s="54">
        <f t="shared" si="10"/>
        <v>2.2101714854278718E-4</v>
      </c>
      <c r="G347" s="55">
        <f t="shared" si="11"/>
        <v>0.97883364451422294</v>
      </c>
    </row>
    <row r="348" spans="1:7" ht="25.5" x14ac:dyDescent="0.25">
      <c r="A348" s="50" t="s">
        <v>172</v>
      </c>
      <c r="B348" s="50" t="s">
        <v>173</v>
      </c>
      <c r="C348" s="51" t="s">
        <v>32</v>
      </c>
      <c r="D348" s="52">
        <v>1666</v>
      </c>
      <c r="E348" s="53">
        <v>1416.1</v>
      </c>
      <c r="F348" s="54">
        <f t="shared" si="10"/>
        <v>2.2101714854278718E-4</v>
      </c>
      <c r="G348" s="55">
        <f t="shared" si="11"/>
        <v>0.97905466166276578</v>
      </c>
    </row>
    <row r="349" spans="1:7" ht="25.5" x14ac:dyDescent="0.25">
      <c r="A349" s="50" t="s">
        <v>174</v>
      </c>
      <c r="B349" s="50" t="s">
        <v>175</v>
      </c>
      <c r="C349" s="51" t="s">
        <v>32</v>
      </c>
      <c r="D349" s="52">
        <v>1666</v>
      </c>
      <c r="E349" s="53">
        <v>1416.1</v>
      </c>
      <c r="F349" s="54">
        <f t="shared" si="10"/>
        <v>2.2101714854278718E-4</v>
      </c>
      <c r="G349" s="55">
        <f t="shared" si="11"/>
        <v>0.97927567881130861</v>
      </c>
    </row>
    <row r="350" spans="1:7" ht="38.25" x14ac:dyDescent="0.25">
      <c r="A350" s="50" t="s">
        <v>393</v>
      </c>
      <c r="B350" s="50" t="s">
        <v>394</v>
      </c>
      <c r="C350" s="51" t="s">
        <v>32</v>
      </c>
      <c r="D350" s="52">
        <v>2.56</v>
      </c>
      <c r="E350" s="53">
        <v>1411.2</v>
      </c>
      <c r="F350" s="54">
        <f t="shared" si="10"/>
        <v>2.2025238332291596E-4</v>
      </c>
      <c r="G350" s="55">
        <f t="shared" si="11"/>
        <v>0.97949593119463152</v>
      </c>
    </row>
    <row r="351" spans="1:7" ht="25.5" x14ac:dyDescent="0.25">
      <c r="A351" s="50" t="s">
        <v>1003</v>
      </c>
      <c r="B351" s="50" t="s">
        <v>1004</v>
      </c>
      <c r="C351" s="51" t="s">
        <v>47</v>
      </c>
      <c r="D351" s="52">
        <v>73.97</v>
      </c>
      <c r="E351" s="53">
        <v>1384.71</v>
      </c>
      <c r="F351" s="54">
        <f t="shared" si="10"/>
        <v>2.1611796889957127E-4</v>
      </c>
      <c r="G351" s="55">
        <f t="shared" si="11"/>
        <v>0.97971204916353105</v>
      </c>
    </row>
    <row r="352" spans="1:7" ht="38.25" x14ac:dyDescent="0.25">
      <c r="A352" s="50" t="s">
        <v>1043</v>
      </c>
      <c r="B352" s="50" t="s">
        <v>1044</v>
      </c>
      <c r="C352" s="51" t="s">
        <v>13</v>
      </c>
      <c r="D352" s="52">
        <v>47</v>
      </c>
      <c r="E352" s="53">
        <v>1367.23</v>
      </c>
      <c r="F352" s="54">
        <f t="shared" si="10"/>
        <v>2.1338978603358162E-4</v>
      </c>
      <c r="G352" s="55">
        <f t="shared" si="11"/>
        <v>0.97992543894956463</v>
      </c>
    </row>
    <row r="353" spans="1:7" ht="25.5" x14ac:dyDescent="0.25">
      <c r="A353" s="50" t="s">
        <v>203</v>
      </c>
      <c r="B353" s="50" t="s">
        <v>204</v>
      </c>
      <c r="C353" s="51" t="s">
        <v>13</v>
      </c>
      <c r="D353" s="52">
        <v>14</v>
      </c>
      <c r="E353" s="53">
        <v>1363.6</v>
      </c>
      <c r="F353" s="54">
        <f t="shared" si="10"/>
        <v>2.1282323547273821E-4</v>
      </c>
      <c r="G353" s="55">
        <f t="shared" si="11"/>
        <v>0.98013826218503741</v>
      </c>
    </row>
    <row r="354" spans="1:7" ht="38.25" x14ac:dyDescent="0.25">
      <c r="A354" s="50" t="s">
        <v>250</v>
      </c>
      <c r="B354" s="50" t="s">
        <v>251</v>
      </c>
      <c r="C354" s="51" t="s">
        <v>233</v>
      </c>
      <c r="D354" s="52">
        <v>137</v>
      </c>
      <c r="E354" s="53">
        <v>1357.67</v>
      </c>
      <c r="F354" s="54">
        <f t="shared" si="10"/>
        <v>2.1189771348215937E-4</v>
      </c>
      <c r="G354" s="55">
        <f t="shared" si="11"/>
        <v>0.98035015989851959</v>
      </c>
    </row>
    <row r="355" spans="1:7" ht="25.5" x14ac:dyDescent="0.25">
      <c r="A355" s="50" t="s">
        <v>1089</v>
      </c>
      <c r="B355" s="50" t="s">
        <v>1090</v>
      </c>
      <c r="C355" s="51" t="s">
        <v>13</v>
      </c>
      <c r="D355" s="52">
        <v>2</v>
      </c>
      <c r="E355" s="53">
        <v>1351.46</v>
      </c>
      <c r="F355" s="54">
        <f t="shared" si="10"/>
        <v>2.109284906218736E-4</v>
      </c>
      <c r="G355" s="55">
        <f t="shared" si="11"/>
        <v>0.98056108838914147</v>
      </c>
    </row>
    <row r="356" spans="1:7" ht="51" x14ac:dyDescent="0.25">
      <c r="A356" s="50" t="s">
        <v>467</v>
      </c>
      <c r="B356" s="50" t="s">
        <v>468</v>
      </c>
      <c r="C356" s="51" t="s">
        <v>32</v>
      </c>
      <c r="D356" s="52">
        <v>160.35</v>
      </c>
      <c r="E356" s="53">
        <v>1340.52</v>
      </c>
      <c r="F356" s="54">
        <f t="shared" si="10"/>
        <v>2.0922103521261006E-4</v>
      </c>
      <c r="G356" s="55">
        <f t="shared" si="11"/>
        <v>0.98077030942435406</v>
      </c>
    </row>
    <row r="357" spans="1:7" ht="51" x14ac:dyDescent="0.25">
      <c r="A357" s="50" t="s">
        <v>632</v>
      </c>
      <c r="B357" s="50" t="s">
        <v>633</v>
      </c>
      <c r="C357" s="51" t="s">
        <v>13</v>
      </c>
      <c r="D357" s="52">
        <v>6</v>
      </c>
      <c r="E357" s="53">
        <v>1327.62</v>
      </c>
      <c r="F357" s="54">
        <f t="shared" si="10"/>
        <v>2.07207673715398E-4</v>
      </c>
      <c r="G357" s="55">
        <f t="shared" si="11"/>
        <v>0.98097751709806946</v>
      </c>
    </row>
    <row r="358" spans="1:7" ht="38.25" x14ac:dyDescent="0.25">
      <c r="A358" s="50" t="s">
        <v>851</v>
      </c>
      <c r="B358" s="50" t="s">
        <v>852</v>
      </c>
      <c r="C358" s="51" t="s">
        <v>47</v>
      </c>
      <c r="D358" s="52">
        <v>61.58</v>
      </c>
      <c r="E358" s="53">
        <v>1322.73</v>
      </c>
      <c r="F358" s="54">
        <f t="shared" si="10"/>
        <v>2.0644446924087347E-4</v>
      </c>
      <c r="G358" s="55">
        <f t="shared" si="11"/>
        <v>0.98118396156731036</v>
      </c>
    </row>
    <row r="359" spans="1:7" ht="38.25" x14ac:dyDescent="0.25">
      <c r="A359" s="50" t="s">
        <v>1271</v>
      </c>
      <c r="B359" s="50" t="s">
        <v>1272</v>
      </c>
      <c r="C359" s="51" t="s">
        <v>13</v>
      </c>
      <c r="D359" s="52">
        <v>3</v>
      </c>
      <c r="E359" s="53">
        <v>1317</v>
      </c>
      <c r="F359" s="54">
        <f t="shared" si="10"/>
        <v>2.0555016215722811E-4</v>
      </c>
      <c r="G359" s="55">
        <f t="shared" si="11"/>
        <v>0.98138951172946753</v>
      </c>
    </row>
    <row r="360" spans="1:7" ht="38.25" x14ac:dyDescent="0.25">
      <c r="A360" s="50" t="s">
        <v>987</v>
      </c>
      <c r="B360" s="50" t="s">
        <v>988</v>
      </c>
      <c r="C360" s="51" t="s">
        <v>47</v>
      </c>
      <c r="D360" s="52">
        <v>101.98</v>
      </c>
      <c r="E360" s="53">
        <v>1279.8399999999999</v>
      </c>
      <c r="F360" s="54">
        <f t="shared" si="10"/>
        <v>1.9975043244898011E-4</v>
      </c>
      <c r="G360" s="55">
        <f t="shared" si="11"/>
        <v>0.98158926216191655</v>
      </c>
    </row>
    <row r="361" spans="1:7" ht="38.25" x14ac:dyDescent="0.25">
      <c r="A361" s="50" t="s">
        <v>264</v>
      </c>
      <c r="B361" s="50" t="s">
        <v>265</v>
      </c>
      <c r="C361" s="51" t="s">
        <v>84</v>
      </c>
      <c r="D361" s="52">
        <v>2.62</v>
      </c>
      <c r="E361" s="53">
        <v>1279.76</v>
      </c>
      <c r="F361" s="54">
        <f t="shared" si="10"/>
        <v>1.9973794648620673E-4</v>
      </c>
      <c r="G361" s="55">
        <f t="shared" si="11"/>
        <v>0.98178900010840275</v>
      </c>
    </row>
    <row r="362" spans="1:7" ht="38.25" x14ac:dyDescent="0.25">
      <c r="A362" s="50" t="s">
        <v>1039</v>
      </c>
      <c r="B362" s="50" t="s">
        <v>1040</v>
      </c>
      <c r="C362" s="51" t="s">
        <v>13</v>
      </c>
      <c r="D362" s="52">
        <v>48</v>
      </c>
      <c r="E362" s="53">
        <v>1250.4000000000001</v>
      </c>
      <c r="F362" s="54">
        <f t="shared" si="10"/>
        <v>1.9515559814836601E-4</v>
      </c>
      <c r="G362" s="55">
        <f t="shared" si="11"/>
        <v>0.98198415570655107</v>
      </c>
    </row>
    <row r="363" spans="1:7" ht="25.5" x14ac:dyDescent="0.25">
      <c r="A363" s="50" t="s">
        <v>411</v>
      </c>
      <c r="B363" s="50" t="s">
        <v>412</v>
      </c>
      <c r="C363" s="51" t="s">
        <v>47</v>
      </c>
      <c r="D363" s="52">
        <v>43.82</v>
      </c>
      <c r="E363" s="53">
        <v>1249.74</v>
      </c>
      <c r="F363" s="54">
        <f t="shared" si="10"/>
        <v>1.950525889554854E-4</v>
      </c>
      <c r="G363" s="55">
        <f t="shared" si="11"/>
        <v>0.98217920829550653</v>
      </c>
    </row>
    <row r="364" spans="1:7" ht="25.5" x14ac:dyDescent="0.25">
      <c r="A364" s="50" t="s">
        <v>652</v>
      </c>
      <c r="B364" s="50" t="s">
        <v>653</v>
      </c>
      <c r="C364" s="51" t="s">
        <v>654</v>
      </c>
      <c r="D364" s="52">
        <v>2</v>
      </c>
      <c r="E364" s="53">
        <v>1233.5999999999999</v>
      </c>
      <c r="F364" s="54">
        <f t="shared" si="10"/>
        <v>1.9253354596595034E-4</v>
      </c>
      <c r="G364" s="55">
        <f t="shared" si="11"/>
        <v>0.98237174184147247</v>
      </c>
    </row>
    <row r="365" spans="1:7" ht="51" x14ac:dyDescent="0.25">
      <c r="A365" s="50" t="s">
        <v>1392</v>
      </c>
      <c r="B365" s="50" t="s">
        <v>1393</v>
      </c>
      <c r="C365" s="51" t="s">
        <v>233</v>
      </c>
      <c r="D365" s="52">
        <v>123</v>
      </c>
      <c r="E365" s="53">
        <v>1200.48</v>
      </c>
      <c r="F365" s="54">
        <f t="shared" si="10"/>
        <v>1.8736435737775947E-4</v>
      </c>
      <c r="G365" s="55">
        <f t="shared" si="11"/>
        <v>0.98255910619885023</v>
      </c>
    </row>
    <row r="366" spans="1:7" ht="25.5" x14ac:dyDescent="0.25">
      <c r="A366" s="50" t="s">
        <v>1182</v>
      </c>
      <c r="B366" s="50" t="s">
        <v>1183</v>
      </c>
      <c r="C366" s="51" t="s">
        <v>13</v>
      </c>
      <c r="D366" s="52">
        <v>16</v>
      </c>
      <c r="E366" s="53">
        <v>1198.56</v>
      </c>
      <c r="F366" s="54">
        <f t="shared" si="10"/>
        <v>1.8706469427119766E-4</v>
      </c>
      <c r="G366" s="55">
        <f t="shared" si="11"/>
        <v>0.98274617089312144</v>
      </c>
    </row>
    <row r="367" spans="1:7" ht="38.25" x14ac:dyDescent="0.25">
      <c r="A367" s="50" t="s">
        <v>1055</v>
      </c>
      <c r="B367" s="50" t="s">
        <v>1056</v>
      </c>
      <c r="C367" s="51" t="s">
        <v>13</v>
      </c>
      <c r="D367" s="52">
        <v>30</v>
      </c>
      <c r="E367" s="53">
        <v>1193.0999999999999</v>
      </c>
      <c r="F367" s="54">
        <f t="shared" si="10"/>
        <v>1.8621252731191256E-4</v>
      </c>
      <c r="G367" s="55">
        <f t="shared" si="11"/>
        <v>0.98293238342043332</v>
      </c>
    </row>
    <row r="368" spans="1:7" ht="25.5" x14ac:dyDescent="0.25">
      <c r="A368" s="50" t="s">
        <v>618</v>
      </c>
      <c r="B368" s="50" t="s">
        <v>619</v>
      </c>
      <c r="C368" s="51" t="s">
        <v>13</v>
      </c>
      <c r="D368" s="52">
        <v>2</v>
      </c>
      <c r="E368" s="53">
        <v>1192.8599999999999</v>
      </c>
      <c r="F368" s="54">
        <f t="shared" si="10"/>
        <v>1.8617506942359235E-4</v>
      </c>
      <c r="G368" s="55">
        <f t="shared" si="11"/>
        <v>0.98311855848985696</v>
      </c>
    </row>
    <row r="369" spans="1:7" ht="38.25" x14ac:dyDescent="0.25">
      <c r="A369" s="50" t="s">
        <v>1520</v>
      </c>
      <c r="B369" s="50" t="s">
        <v>1521</v>
      </c>
      <c r="C369" s="51" t="s">
        <v>13</v>
      </c>
      <c r="D369" s="52">
        <v>6</v>
      </c>
      <c r="E369" s="53">
        <v>1190.7</v>
      </c>
      <c r="F369" s="54">
        <f t="shared" si="10"/>
        <v>1.8583794842871035E-4</v>
      </c>
      <c r="G369" s="55">
        <f t="shared" si="11"/>
        <v>0.98330439643828571</v>
      </c>
    </row>
    <row r="370" spans="1:7" ht="38.25" x14ac:dyDescent="0.25">
      <c r="A370" s="50" t="s">
        <v>636</v>
      </c>
      <c r="B370" s="50" t="s">
        <v>637</v>
      </c>
      <c r="C370" s="51" t="s">
        <v>13</v>
      </c>
      <c r="D370" s="52">
        <v>2</v>
      </c>
      <c r="E370" s="53">
        <v>1182.98</v>
      </c>
      <c r="F370" s="54">
        <f t="shared" si="10"/>
        <v>1.8463305302107648E-4</v>
      </c>
      <c r="G370" s="55">
        <f t="shared" si="11"/>
        <v>0.98348902949130679</v>
      </c>
    </row>
    <row r="371" spans="1:7" ht="51" x14ac:dyDescent="0.25">
      <c r="A371" s="50" t="s">
        <v>1260</v>
      </c>
      <c r="B371" s="50" t="s">
        <v>1261</v>
      </c>
      <c r="C371" s="51" t="s">
        <v>47</v>
      </c>
      <c r="D371" s="52">
        <v>44.3</v>
      </c>
      <c r="E371" s="53">
        <v>1166.4100000000001</v>
      </c>
      <c r="F371" s="54">
        <f t="shared" si="10"/>
        <v>1.8204689798163436E-4</v>
      </c>
      <c r="G371" s="55">
        <f t="shared" si="11"/>
        <v>0.98367107638928841</v>
      </c>
    </row>
    <row r="372" spans="1:7" ht="25.5" x14ac:dyDescent="0.25">
      <c r="A372" s="50" t="s">
        <v>499</v>
      </c>
      <c r="B372" s="50" t="s">
        <v>500</v>
      </c>
      <c r="C372" s="51" t="s">
        <v>32</v>
      </c>
      <c r="D372" s="52">
        <v>394.46</v>
      </c>
      <c r="E372" s="53">
        <v>1155.76</v>
      </c>
      <c r="F372" s="54">
        <f t="shared" si="10"/>
        <v>1.8038470418742442E-4</v>
      </c>
      <c r="G372" s="55">
        <f t="shared" si="11"/>
        <v>0.98385146109347588</v>
      </c>
    </row>
    <row r="373" spans="1:7" ht="51" x14ac:dyDescent="0.25">
      <c r="A373" s="50" t="s">
        <v>1173</v>
      </c>
      <c r="B373" s="50" t="s">
        <v>1174</v>
      </c>
      <c r="C373" s="51" t="s">
        <v>1175</v>
      </c>
      <c r="D373" s="52">
        <v>18</v>
      </c>
      <c r="E373" s="53">
        <v>1145.8800000000001</v>
      </c>
      <c r="F373" s="54">
        <f t="shared" si="10"/>
        <v>1.7884268778490855E-4</v>
      </c>
      <c r="G373" s="55">
        <f t="shared" si="11"/>
        <v>0.98403030378126077</v>
      </c>
    </row>
    <row r="374" spans="1:7" ht="51" x14ac:dyDescent="0.25">
      <c r="A374" s="50" t="s">
        <v>673</v>
      </c>
      <c r="B374" s="50" t="s">
        <v>674</v>
      </c>
      <c r="C374" s="51" t="s">
        <v>13</v>
      </c>
      <c r="D374" s="52">
        <v>36</v>
      </c>
      <c r="E374" s="53">
        <v>1142.28</v>
      </c>
      <c r="F374" s="54">
        <f t="shared" si="10"/>
        <v>1.7828081946010519E-4</v>
      </c>
      <c r="G374" s="55">
        <f t="shared" si="11"/>
        <v>0.98420858460072091</v>
      </c>
    </row>
    <row r="375" spans="1:7" ht="25.5" x14ac:dyDescent="0.25">
      <c r="A375" s="50" t="s">
        <v>459</v>
      </c>
      <c r="B375" s="50" t="s">
        <v>460</v>
      </c>
      <c r="C375" s="51" t="s">
        <v>32</v>
      </c>
      <c r="D375" s="52">
        <v>6.5</v>
      </c>
      <c r="E375" s="53">
        <v>1132.95</v>
      </c>
      <c r="F375" s="54">
        <f t="shared" si="10"/>
        <v>1.768246440516565E-4</v>
      </c>
      <c r="G375" s="55">
        <f t="shared" si="11"/>
        <v>0.98438540924477258</v>
      </c>
    </row>
    <row r="376" spans="1:7" ht="25.5" x14ac:dyDescent="0.25">
      <c r="A376" s="50" t="s">
        <v>1188</v>
      </c>
      <c r="B376" s="50" t="s">
        <v>1189</v>
      </c>
      <c r="C376" s="51" t="s">
        <v>47</v>
      </c>
      <c r="D376" s="52">
        <v>69.510000000000005</v>
      </c>
      <c r="E376" s="53">
        <v>1128.8399999999999</v>
      </c>
      <c r="F376" s="54">
        <f t="shared" si="10"/>
        <v>1.7618317771417265E-4</v>
      </c>
      <c r="G376" s="55">
        <f t="shared" si="11"/>
        <v>0.98456159242248675</v>
      </c>
    </row>
    <row r="377" spans="1:7" ht="25.5" x14ac:dyDescent="0.25">
      <c r="A377" s="50" t="s">
        <v>1023</v>
      </c>
      <c r="B377" s="50" t="s">
        <v>1024</v>
      </c>
      <c r="C377" s="51" t="s">
        <v>47</v>
      </c>
      <c r="D377" s="52">
        <v>48.1</v>
      </c>
      <c r="E377" s="53">
        <v>1107.26</v>
      </c>
      <c r="F377" s="54">
        <f t="shared" si="10"/>
        <v>1.7281508925604585E-4</v>
      </c>
      <c r="G377" s="55">
        <f t="shared" si="11"/>
        <v>0.98473440751174279</v>
      </c>
    </row>
    <row r="378" spans="1:7" ht="25.5" x14ac:dyDescent="0.25">
      <c r="A378" s="50" t="s">
        <v>1496</v>
      </c>
      <c r="B378" s="50" t="s">
        <v>1497</v>
      </c>
      <c r="C378" s="51" t="s">
        <v>13</v>
      </c>
      <c r="D378" s="52">
        <v>3</v>
      </c>
      <c r="E378" s="53">
        <v>1106.3699999999999</v>
      </c>
      <c r="F378" s="54">
        <f t="shared" si="10"/>
        <v>1.7267618292019169E-4</v>
      </c>
      <c r="G378" s="55">
        <f t="shared" si="11"/>
        <v>0.98490708369466295</v>
      </c>
    </row>
    <row r="379" spans="1:7" ht="38.25" x14ac:dyDescent="0.25">
      <c r="A379" s="50" t="s">
        <v>1045</v>
      </c>
      <c r="B379" s="50" t="s">
        <v>1046</v>
      </c>
      <c r="C379" s="51" t="s">
        <v>13</v>
      </c>
      <c r="D379" s="52">
        <v>42</v>
      </c>
      <c r="E379" s="53">
        <v>1092</v>
      </c>
      <c r="F379" s="54">
        <f t="shared" si="10"/>
        <v>1.704333918570183E-4</v>
      </c>
      <c r="G379" s="55">
        <f t="shared" si="11"/>
        <v>0.98507751708652003</v>
      </c>
    </row>
    <row r="380" spans="1:7" ht="38.25" x14ac:dyDescent="0.25">
      <c r="A380" s="50" t="s">
        <v>995</v>
      </c>
      <c r="B380" s="50" t="s">
        <v>996</v>
      </c>
      <c r="C380" s="51" t="s">
        <v>47</v>
      </c>
      <c r="D380" s="52">
        <v>40</v>
      </c>
      <c r="E380" s="53">
        <v>1090</v>
      </c>
      <c r="F380" s="54">
        <f t="shared" si="10"/>
        <v>1.701212427876831E-4</v>
      </c>
      <c r="G380" s="55">
        <f t="shared" si="11"/>
        <v>0.98524763832930773</v>
      </c>
    </row>
    <row r="381" spans="1:7" ht="25.5" x14ac:dyDescent="0.25">
      <c r="A381" s="50" t="s">
        <v>1073</v>
      </c>
      <c r="B381" s="50" t="s">
        <v>1074</v>
      </c>
      <c r="C381" s="51" t="s">
        <v>13</v>
      </c>
      <c r="D381" s="52">
        <v>12</v>
      </c>
      <c r="E381" s="53">
        <v>1077.72</v>
      </c>
      <c r="F381" s="54">
        <f t="shared" si="10"/>
        <v>1.68204647501965E-4</v>
      </c>
      <c r="G381" s="55">
        <f t="shared" si="11"/>
        <v>0.98541584297680973</v>
      </c>
    </row>
    <row r="382" spans="1:7" ht="25.5" x14ac:dyDescent="0.25">
      <c r="A382" s="50" t="s">
        <v>1490</v>
      </c>
      <c r="B382" s="50" t="s">
        <v>1491</v>
      </c>
      <c r="C382" s="51" t="s">
        <v>13</v>
      </c>
      <c r="D382" s="52">
        <v>3</v>
      </c>
      <c r="E382" s="53">
        <v>1067.49</v>
      </c>
      <c r="F382" s="54">
        <f t="shared" si="10"/>
        <v>1.6660800501231543E-4</v>
      </c>
      <c r="G382" s="55">
        <f t="shared" si="11"/>
        <v>0.98558245098182207</v>
      </c>
    </row>
    <row r="383" spans="1:7" ht="25.5" x14ac:dyDescent="0.25">
      <c r="A383" s="50" t="s">
        <v>1574</v>
      </c>
      <c r="B383" s="50" t="s">
        <v>1575</v>
      </c>
      <c r="C383" s="51" t="s">
        <v>47</v>
      </c>
      <c r="D383" s="52">
        <v>90.67</v>
      </c>
      <c r="E383" s="53">
        <v>1065.3699999999999</v>
      </c>
      <c r="F383" s="54">
        <f t="shared" si="10"/>
        <v>1.6627712699882012E-4</v>
      </c>
      <c r="G383" s="55">
        <f t="shared" si="11"/>
        <v>0.98574872810882086</v>
      </c>
    </row>
    <row r="384" spans="1:7" ht="51" x14ac:dyDescent="0.25">
      <c r="A384" s="50" t="s">
        <v>845</v>
      </c>
      <c r="B384" s="50" t="s">
        <v>846</v>
      </c>
      <c r="C384" s="51" t="s">
        <v>47</v>
      </c>
      <c r="D384" s="52">
        <v>58.53</v>
      </c>
      <c r="E384" s="53">
        <v>1054.1199999999999</v>
      </c>
      <c r="F384" s="54">
        <f t="shared" si="10"/>
        <v>1.6452128848380961E-4</v>
      </c>
      <c r="G384" s="55">
        <f t="shared" si="11"/>
        <v>0.98591324939730463</v>
      </c>
    </row>
    <row r="385" spans="1:7" ht="38.25" x14ac:dyDescent="0.25">
      <c r="A385" s="50" t="s">
        <v>626</v>
      </c>
      <c r="B385" s="50" t="s">
        <v>627</v>
      </c>
      <c r="C385" s="51" t="s">
        <v>13</v>
      </c>
      <c r="D385" s="52">
        <v>8</v>
      </c>
      <c r="E385" s="53">
        <v>1051.8399999999999</v>
      </c>
      <c r="F385" s="54">
        <f t="shared" si="10"/>
        <v>1.641654385447675E-4</v>
      </c>
      <c r="G385" s="55">
        <f t="shared" si="11"/>
        <v>0.98607741483584943</v>
      </c>
    </row>
    <row r="386" spans="1:7" ht="25.5" x14ac:dyDescent="0.25">
      <c r="A386" s="50" t="s">
        <v>1594</v>
      </c>
      <c r="B386" s="50" t="s">
        <v>1595</v>
      </c>
      <c r="C386" s="51" t="s">
        <v>13</v>
      </c>
      <c r="D386" s="52">
        <v>4</v>
      </c>
      <c r="E386" s="53">
        <v>1047.44</v>
      </c>
      <c r="F386" s="54">
        <f t="shared" si="10"/>
        <v>1.634787105922301E-4</v>
      </c>
      <c r="G386" s="55">
        <f t="shared" si="11"/>
        <v>0.98624089354644162</v>
      </c>
    </row>
    <row r="387" spans="1:7" ht="38.25" x14ac:dyDescent="0.25">
      <c r="A387" s="50" t="s">
        <v>535</v>
      </c>
      <c r="B387" s="50" t="s">
        <v>536</v>
      </c>
      <c r="C387" s="51" t="s">
        <v>32</v>
      </c>
      <c r="D387" s="52">
        <v>40.15</v>
      </c>
      <c r="E387" s="53">
        <v>1027.8399999999999</v>
      </c>
      <c r="F387" s="54">
        <f t="shared" si="10"/>
        <v>1.6041964971274514E-4</v>
      </c>
      <c r="G387" s="55">
        <f t="shared" si="11"/>
        <v>0.98640131319615432</v>
      </c>
    </row>
    <row r="388" spans="1:7" ht="25.5" x14ac:dyDescent="0.25">
      <c r="A388" s="50" t="s">
        <v>1079</v>
      </c>
      <c r="B388" s="50" t="s">
        <v>1080</v>
      </c>
      <c r="C388" s="51" t="s">
        <v>13</v>
      </c>
      <c r="D388" s="52">
        <v>8</v>
      </c>
      <c r="E388" s="53">
        <v>1019.68</v>
      </c>
      <c r="F388" s="54">
        <f t="shared" si="10"/>
        <v>1.5914608150985752E-4</v>
      </c>
      <c r="G388" s="55">
        <f t="shared" si="11"/>
        <v>0.98656045927766423</v>
      </c>
    </row>
    <row r="389" spans="1:7" ht="38.25" x14ac:dyDescent="0.25">
      <c r="A389" s="50" t="s">
        <v>246</v>
      </c>
      <c r="B389" s="50" t="s">
        <v>247</v>
      </c>
      <c r="C389" s="51" t="s">
        <v>233</v>
      </c>
      <c r="D389" s="52">
        <v>75</v>
      </c>
      <c r="E389" s="53">
        <v>1013.25</v>
      </c>
      <c r="F389" s="54">
        <f t="shared" si="10"/>
        <v>1.5814252225194487E-4</v>
      </c>
      <c r="G389" s="55">
        <f t="shared" si="11"/>
        <v>0.98671860179991622</v>
      </c>
    </row>
    <row r="390" spans="1:7" ht="25.5" x14ac:dyDescent="0.25">
      <c r="A390" s="50" t="s">
        <v>201</v>
      </c>
      <c r="B390" s="50" t="s">
        <v>202</v>
      </c>
      <c r="C390" s="51" t="s">
        <v>13</v>
      </c>
      <c r="D390" s="52">
        <v>56</v>
      </c>
      <c r="E390" s="53">
        <v>995.12</v>
      </c>
      <c r="F390" s="54">
        <f t="shared" si="10"/>
        <v>1.553128909384213E-4</v>
      </c>
      <c r="G390" s="55">
        <f t="shared" si="11"/>
        <v>0.98687391469085461</v>
      </c>
    </row>
    <row r="391" spans="1:7" ht="25.5" x14ac:dyDescent="0.25">
      <c r="A391" s="50" t="s">
        <v>1207</v>
      </c>
      <c r="B391" s="50" t="s">
        <v>1208</v>
      </c>
      <c r="C391" s="51" t="s">
        <v>13</v>
      </c>
      <c r="D391" s="52">
        <v>1</v>
      </c>
      <c r="E391" s="53">
        <v>988.49</v>
      </c>
      <c r="F391" s="54">
        <f t="shared" si="10"/>
        <v>1.5427811677357512E-4</v>
      </c>
      <c r="G391" s="55">
        <f t="shared" si="11"/>
        <v>0.98702819280762821</v>
      </c>
    </row>
    <row r="392" spans="1:7" ht="25.5" x14ac:dyDescent="0.25">
      <c r="A392" s="50" t="s">
        <v>1109</v>
      </c>
      <c r="B392" s="50" t="s">
        <v>1110</v>
      </c>
      <c r="C392" s="51" t="s">
        <v>13</v>
      </c>
      <c r="D392" s="52">
        <v>4</v>
      </c>
      <c r="E392" s="53">
        <v>975.2</v>
      </c>
      <c r="F392" s="54">
        <f t="shared" si="10"/>
        <v>1.5220388620784271E-4</v>
      </c>
      <c r="G392" s="55">
        <f t="shared" si="11"/>
        <v>0.98718039669383606</v>
      </c>
    </row>
    <row r="393" spans="1:7" ht="25.5" x14ac:dyDescent="0.25">
      <c r="A393" s="50" t="s">
        <v>1564</v>
      </c>
      <c r="B393" s="50" t="s">
        <v>1565</v>
      </c>
      <c r="C393" s="51" t="s">
        <v>13</v>
      </c>
      <c r="D393" s="52">
        <v>3</v>
      </c>
      <c r="E393" s="53">
        <v>969.09</v>
      </c>
      <c r="F393" s="54">
        <f t="shared" si="10"/>
        <v>1.5125027080102369E-4</v>
      </c>
      <c r="G393" s="55">
        <f t="shared" si="11"/>
        <v>0.98733164696463704</v>
      </c>
    </row>
    <row r="394" spans="1:7" ht="89.25" x14ac:dyDescent="0.25">
      <c r="A394" s="50" t="s">
        <v>937</v>
      </c>
      <c r="B394" s="50" t="s">
        <v>938</v>
      </c>
      <c r="C394" s="51" t="s">
        <v>84</v>
      </c>
      <c r="D394" s="52">
        <v>134.52000000000001</v>
      </c>
      <c r="E394" s="53">
        <v>967.19</v>
      </c>
      <c r="F394" s="54">
        <f t="shared" si="10"/>
        <v>1.5095372918515527E-4</v>
      </c>
      <c r="G394" s="55">
        <f t="shared" si="11"/>
        <v>0.98748260069382221</v>
      </c>
    </row>
    <row r="395" spans="1:7" ht="51" x14ac:dyDescent="0.25">
      <c r="A395" s="50" t="s">
        <v>1312</v>
      </c>
      <c r="B395" s="50" t="s">
        <v>1313</v>
      </c>
      <c r="C395" s="51" t="s">
        <v>47</v>
      </c>
      <c r="D395" s="52">
        <v>7</v>
      </c>
      <c r="E395" s="53">
        <v>956.2</v>
      </c>
      <c r="F395" s="54">
        <f t="shared" si="10"/>
        <v>1.4923847004915834E-4</v>
      </c>
      <c r="G395" s="55">
        <f t="shared" si="11"/>
        <v>0.98763183916387132</v>
      </c>
    </row>
    <row r="396" spans="1:7" ht="38.25" x14ac:dyDescent="0.25">
      <c r="A396" s="50" t="s">
        <v>999</v>
      </c>
      <c r="B396" s="50" t="s">
        <v>1000</v>
      </c>
      <c r="C396" s="51" t="s">
        <v>47</v>
      </c>
      <c r="D396" s="52">
        <v>19.5</v>
      </c>
      <c r="E396" s="53">
        <v>955.11</v>
      </c>
      <c r="F396" s="54">
        <f t="shared" si="10"/>
        <v>1.4906834880637064E-4</v>
      </c>
      <c r="G396" s="55">
        <f t="shared" si="11"/>
        <v>0.98778090751267766</v>
      </c>
    </row>
    <row r="397" spans="1:7" x14ac:dyDescent="0.25">
      <c r="A397" s="50" t="s">
        <v>594</v>
      </c>
      <c r="B397" s="50" t="s">
        <v>595</v>
      </c>
      <c r="C397" s="51" t="s">
        <v>32</v>
      </c>
      <c r="D397" s="52">
        <v>0.59499999999999997</v>
      </c>
      <c r="E397" s="53">
        <v>949.6</v>
      </c>
      <c r="F397" s="54">
        <f t="shared" si="10"/>
        <v>1.4820837812035218E-4</v>
      </c>
      <c r="G397" s="55">
        <f t="shared" si="11"/>
        <v>0.98792911589079802</v>
      </c>
    </row>
    <row r="398" spans="1:7" ht="38.25" x14ac:dyDescent="0.25">
      <c r="A398" s="50" t="s">
        <v>1129</v>
      </c>
      <c r="B398" s="50" t="s">
        <v>1130</v>
      </c>
      <c r="C398" s="51" t="s">
        <v>13</v>
      </c>
      <c r="D398" s="52">
        <v>22</v>
      </c>
      <c r="E398" s="53">
        <v>922.46</v>
      </c>
      <c r="F398" s="54">
        <f t="shared" si="10"/>
        <v>1.4397251524947354E-4</v>
      </c>
      <c r="G398" s="55">
        <f t="shared" si="11"/>
        <v>0.98807308840604746</v>
      </c>
    </row>
    <row r="399" spans="1:7" ht="63.75" x14ac:dyDescent="0.25">
      <c r="A399" s="50" t="s">
        <v>379</v>
      </c>
      <c r="B399" s="50" t="s">
        <v>380</v>
      </c>
      <c r="C399" s="51" t="s">
        <v>13</v>
      </c>
      <c r="D399" s="52">
        <v>1</v>
      </c>
      <c r="E399" s="53">
        <v>915.95</v>
      </c>
      <c r="F399" s="54">
        <f t="shared" si="10"/>
        <v>1.4295647002878748E-4</v>
      </c>
      <c r="G399" s="55">
        <f t="shared" si="11"/>
        <v>0.98821604487607628</v>
      </c>
    </row>
    <row r="400" spans="1:7" ht="25.5" x14ac:dyDescent="0.25">
      <c r="A400" s="50" t="s">
        <v>395</v>
      </c>
      <c r="B400" s="50" t="s">
        <v>396</v>
      </c>
      <c r="C400" s="51" t="s">
        <v>13</v>
      </c>
      <c r="D400" s="52">
        <v>2</v>
      </c>
      <c r="E400" s="53">
        <v>907.28</v>
      </c>
      <c r="F400" s="54">
        <f t="shared" si="10"/>
        <v>1.4160330381321937E-4</v>
      </c>
      <c r="G400" s="55">
        <f t="shared" si="11"/>
        <v>0.98835764817988947</v>
      </c>
    </row>
    <row r="401" spans="1:7" ht="51" x14ac:dyDescent="0.25">
      <c r="A401" s="50" t="s">
        <v>465</v>
      </c>
      <c r="B401" s="50" t="s">
        <v>466</v>
      </c>
      <c r="C401" s="51" t="s">
        <v>32</v>
      </c>
      <c r="D401" s="52">
        <v>234.11</v>
      </c>
      <c r="E401" s="53">
        <v>906</v>
      </c>
      <c r="F401" s="54">
        <f t="shared" ref="F401:F464" si="12">E401/SUM(E:E)</f>
        <v>1.4140352840884485E-4</v>
      </c>
      <c r="G401" s="55">
        <f t="shared" si="11"/>
        <v>0.98849905170829833</v>
      </c>
    </row>
    <row r="402" spans="1:7" ht="51" x14ac:dyDescent="0.25">
      <c r="A402" s="50" t="s">
        <v>189</v>
      </c>
      <c r="B402" s="50" t="s">
        <v>190</v>
      </c>
      <c r="C402" s="51" t="s">
        <v>191</v>
      </c>
      <c r="D402" s="52">
        <v>177.75</v>
      </c>
      <c r="E402" s="53">
        <v>899.41</v>
      </c>
      <c r="F402" s="54">
        <f t="shared" si="12"/>
        <v>1.4037499722538538E-4</v>
      </c>
      <c r="G402" s="55">
        <f t="shared" si="11"/>
        <v>0.98863942670552374</v>
      </c>
    </row>
    <row r="403" spans="1:7" ht="38.25" x14ac:dyDescent="0.25">
      <c r="A403" s="50" t="s">
        <v>1053</v>
      </c>
      <c r="B403" s="50" t="s">
        <v>1054</v>
      </c>
      <c r="C403" s="51" t="s">
        <v>13</v>
      </c>
      <c r="D403" s="52">
        <v>25</v>
      </c>
      <c r="E403" s="53">
        <v>894.5</v>
      </c>
      <c r="F403" s="54">
        <f t="shared" si="12"/>
        <v>1.3960867126016746E-4</v>
      </c>
      <c r="G403" s="55">
        <f t="shared" ref="G403:G466" si="13">F403+G402</f>
        <v>0.98877903537678391</v>
      </c>
    </row>
    <row r="404" spans="1:7" ht="38.25" x14ac:dyDescent="0.25">
      <c r="A404" s="50" t="s">
        <v>1135</v>
      </c>
      <c r="B404" s="50" t="s">
        <v>1136</v>
      </c>
      <c r="C404" s="51" t="s">
        <v>13</v>
      </c>
      <c r="D404" s="52">
        <v>50</v>
      </c>
      <c r="E404" s="53">
        <v>885.5</v>
      </c>
      <c r="F404" s="54">
        <f t="shared" si="12"/>
        <v>1.3820400044815907E-4</v>
      </c>
      <c r="G404" s="55">
        <f t="shared" si="13"/>
        <v>0.98891723937723208</v>
      </c>
    </row>
    <row r="405" spans="1:7" ht="38.25" x14ac:dyDescent="0.25">
      <c r="A405" s="50" t="s">
        <v>60</v>
      </c>
      <c r="B405" s="50" t="s">
        <v>61</v>
      </c>
      <c r="C405" s="51" t="s">
        <v>47</v>
      </c>
      <c r="D405" s="52">
        <v>32.9</v>
      </c>
      <c r="E405" s="53">
        <v>884.02</v>
      </c>
      <c r="F405" s="54">
        <f t="shared" si="12"/>
        <v>1.3797301013685102E-4</v>
      </c>
      <c r="G405" s="55">
        <f t="shared" si="13"/>
        <v>0.98905521238736893</v>
      </c>
    </row>
    <row r="406" spans="1:7" ht="38.25" x14ac:dyDescent="0.25">
      <c r="A406" s="50" t="s">
        <v>1326</v>
      </c>
      <c r="B406" s="50" t="s">
        <v>1327</v>
      </c>
      <c r="C406" s="51" t="s">
        <v>47</v>
      </c>
      <c r="D406" s="52">
        <v>70</v>
      </c>
      <c r="E406" s="53">
        <v>862.4</v>
      </c>
      <c r="F406" s="54">
        <f t="shared" si="12"/>
        <v>1.3459867869733752E-4</v>
      </c>
      <c r="G406" s="55">
        <f t="shared" si="13"/>
        <v>0.98918981106606629</v>
      </c>
    </row>
    <row r="407" spans="1:7" ht="25.5" x14ac:dyDescent="0.25">
      <c r="A407" s="50" t="s">
        <v>947</v>
      </c>
      <c r="B407" s="50" t="s">
        <v>948</v>
      </c>
      <c r="C407" s="51" t="s">
        <v>13</v>
      </c>
      <c r="D407" s="52">
        <v>8</v>
      </c>
      <c r="E407" s="53">
        <v>855.2</v>
      </c>
      <c r="F407" s="54">
        <f t="shared" si="12"/>
        <v>1.3347494204773083E-4</v>
      </c>
      <c r="G407" s="55">
        <f t="shared" si="13"/>
        <v>0.98932328600811403</v>
      </c>
    </row>
    <row r="408" spans="1:7" ht="63.75" x14ac:dyDescent="0.25">
      <c r="A408" s="50" t="s">
        <v>1544</v>
      </c>
      <c r="B408" s="50" t="s">
        <v>1545</v>
      </c>
      <c r="C408" s="51" t="s">
        <v>13</v>
      </c>
      <c r="D408" s="52">
        <v>1</v>
      </c>
      <c r="E408" s="53">
        <v>846.38</v>
      </c>
      <c r="F408" s="54">
        <f t="shared" si="12"/>
        <v>1.3209836465196258E-4</v>
      </c>
      <c r="G408" s="55">
        <f t="shared" si="13"/>
        <v>0.98945538437276603</v>
      </c>
    </row>
    <row r="409" spans="1:7" ht="51" x14ac:dyDescent="0.25">
      <c r="A409" s="50" t="s">
        <v>930</v>
      </c>
      <c r="B409" s="50" t="s">
        <v>931</v>
      </c>
      <c r="C409" s="51" t="s">
        <v>13</v>
      </c>
      <c r="D409" s="52">
        <v>12</v>
      </c>
      <c r="E409" s="53">
        <v>839.52</v>
      </c>
      <c r="F409" s="54">
        <f t="shared" si="12"/>
        <v>1.3102769334414285E-4</v>
      </c>
      <c r="G409" s="55">
        <f t="shared" si="13"/>
        <v>0.9895864120661102</v>
      </c>
    </row>
    <row r="410" spans="1:7" ht="38.25" x14ac:dyDescent="0.25">
      <c r="A410" s="50" t="s">
        <v>325</v>
      </c>
      <c r="B410" s="50" t="s">
        <v>326</v>
      </c>
      <c r="C410" s="51" t="s">
        <v>47</v>
      </c>
      <c r="D410" s="52">
        <v>63.45</v>
      </c>
      <c r="E410" s="53">
        <v>837.54</v>
      </c>
      <c r="F410" s="54">
        <f t="shared" si="12"/>
        <v>1.3071866576550102E-4</v>
      </c>
      <c r="G410" s="55">
        <f t="shared" si="13"/>
        <v>0.98971713073187573</v>
      </c>
    </row>
    <row r="411" spans="1:7" ht="51" x14ac:dyDescent="0.25">
      <c r="A411" s="50" t="s">
        <v>329</v>
      </c>
      <c r="B411" s="50" t="s">
        <v>330</v>
      </c>
      <c r="C411" s="51" t="s">
        <v>13</v>
      </c>
      <c r="D411" s="52">
        <v>1</v>
      </c>
      <c r="E411" s="53">
        <v>825.88</v>
      </c>
      <c r="F411" s="54">
        <f t="shared" si="12"/>
        <v>1.2889883669127682E-4</v>
      </c>
      <c r="G411" s="55">
        <f t="shared" si="13"/>
        <v>0.98984602956856704</v>
      </c>
    </row>
    <row r="412" spans="1:7" ht="38.25" x14ac:dyDescent="0.25">
      <c r="A412" s="50" t="s">
        <v>1001</v>
      </c>
      <c r="B412" s="50" t="s">
        <v>1002</v>
      </c>
      <c r="C412" s="51" t="s">
        <v>47</v>
      </c>
      <c r="D412" s="52">
        <v>15.63</v>
      </c>
      <c r="E412" s="53">
        <v>815.88</v>
      </c>
      <c r="F412" s="54">
        <f t="shared" si="12"/>
        <v>1.2733809134460081E-4</v>
      </c>
      <c r="G412" s="55">
        <f t="shared" si="13"/>
        <v>0.98997336765991162</v>
      </c>
    </row>
    <row r="413" spans="1:7" ht="51" x14ac:dyDescent="0.25">
      <c r="A413" s="50" t="s">
        <v>331</v>
      </c>
      <c r="B413" s="50" t="s">
        <v>332</v>
      </c>
      <c r="C413" s="51" t="s">
        <v>13</v>
      </c>
      <c r="D413" s="52">
        <v>1</v>
      </c>
      <c r="E413" s="53">
        <v>812.33</v>
      </c>
      <c r="F413" s="54">
        <f t="shared" si="12"/>
        <v>1.2678402674653084E-4</v>
      </c>
      <c r="G413" s="55">
        <f t="shared" si="13"/>
        <v>0.9901001516866581</v>
      </c>
    </row>
    <row r="414" spans="1:7" ht="25.5" x14ac:dyDescent="0.25">
      <c r="A414" s="50" t="s">
        <v>1199</v>
      </c>
      <c r="B414" s="50" t="s">
        <v>1200</v>
      </c>
      <c r="C414" s="51" t="s">
        <v>13</v>
      </c>
      <c r="D414" s="52">
        <v>30</v>
      </c>
      <c r="E414" s="53">
        <v>801.3</v>
      </c>
      <c r="F414" s="54">
        <f t="shared" si="12"/>
        <v>1.250625246291472E-4</v>
      </c>
      <c r="G414" s="55">
        <f t="shared" si="13"/>
        <v>0.99022521421128729</v>
      </c>
    </row>
    <row r="415" spans="1:7" ht="63.75" x14ac:dyDescent="0.25">
      <c r="A415" s="50" t="s">
        <v>979</v>
      </c>
      <c r="B415" s="50" t="s">
        <v>980</v>
      </c>
      <c r="C415" s="51" t="s">
        <v>13</v>
      </c>
      <c r="D415" s="52">
        <v>1</v>
      </c>
      <c r="E415" s="53">
        <v>780.77</v>
      </c>
      <c r="F415" s="54">
        <f t="shared" si="12"/>
        <v>1.2185831443242141E-4</v>
      </c>
      <c r="G415" s="55">
        <f t="shared" si="13"/>
        <v>0.99034707252571974</v>
      </c>
    </row>
    <row r="416" spans="1:7" ht="63.75" x14ac:dyDescent="0.25">
      <c r="A416" s="50" t="s">
        <v>979</v>
      </c>
      <c r="B416" s="50" t="s">
        <v>980</v>
      </c>
      <c r="C416" s="51" t="s">
        <v>13</v>
      </c>
      <c r="D416" s="52">
        <v>1</v>
      </c>
      <c r="E416" s="53">
        <v>780.77</v>
      </c>
      <c r="F416" s="54">
        <f t="shared" si="12"/>
        <v>1.2185831443242141E-4</v>
      </c>
      <c r="G416" s="55">
        <f t="shared" si="13"/>
        <v>0.9904689308401522</v>
      </c>
    </row>
    <row r="417" spans="1:7" ht="51" x14ac:dyDescent="0.25">
      <c r="A417" s="50" t="s">
        <v>675</v>
      </c>
      <c r="B417" s="50" t="s">
        <v>676</v>
      </c>
      <c r="C417" s="51" t="s">
        <v>13</v>
      </c>
      <c r="D417" s="52">
        <v>21</v>
      </c>
      <c r="E417" s="53">
        <v>770.49</v>
      </c>
      <c r="F417" s="54">
        <f t="shared" si="12"/>
        <v>1.2025386821603849E-4</v>
      </c>
      <c r="G417" s="55">
        <f t="shared" si="13"/>
        <v>0.99058918470836821</v>
      </c>
    </row>
    <row r="418" spans="1:7" ht="25.5" x14ac:dyDescent="0.25">
      <c r="A418" s="50" t="s">
        <v>501</v>
      </c>
      <c r="B418" s="50" t="s">
        <v>502</v>
      </c>
      <c r="C418" s="51" t="s">
        <v>32</v>
      </c>
      <c r="D418" s="52">
        <v>37.36</v>
      </c>
      <c r="E418" s="53">
        <v>761.02</v>
      </c>
      <c r="F418" s="54">
        <f t="shared" si="12"/>
        <v>1.1877584237273632E-4</v>
      </c>
      <c r="G418" s="55">
        <f t="shared" si="13"/>
        <v>0.99070796055074095</v>
      </c>
    </row>
    <row r="419" spans="1:7" ht="51" x14ac:dyDescent="0.25">
      <c r="A419" s="50" t="s">
        <v>1392</v>
      </c>
      <c r="B419" s="50" t="s">
        <v>1393</v>
      </c>
      <c r="C419" s="51" t="s">
        <v>233</v>
      </c>
      <c r="D419" s="52">
        <v>77</v>
      </c>
      <c r="E419" s="53">
        <v>751.52</v>
      </c>
      <c r="F419" s="54">
        <f t="shared" si="12"/>
        <v>1.1729313429339413E-4</v>
      </c>
      <c r="G419" s="55">
        <f t="shared" si="13"/>
        <v>0.99082525368503438</v>
      </c>
    </row>
    <row r="420" spans="1:7" ht="51" x14ac:dyDescent="0.25">
      <c r="A420" s="50" t="s">
        <v>655</v>
      </c>
      <c r="B420" s="50" t="s">
        <v>656</v>
      </c>
      <c r="C420" s="51" t="s">
        <v>13</v>
      </c>
      <c r="D420" s="52">
        <v>6</v>
      </c>
      <c r="E420" s="53">
        <v>737.64</v>
      </c>
      <c r="F420" s="54">
        <f t="shared" si="12"/>
        <v>1.1512681975220786E-4</v>
      </c>
      <c r="G420" s="55">
        <f t="shared" si="13"/>
        <v>0.99094038050478661</v>
      </c>
    </row>
    <row r="421" spans="1:7" ht="38.25" x14ac:dyDescent="0.25">
      <c r="A421" s="50" t="s">
        <v>1413</v>
      </c>
      <c r="B421" s="50" t="s">
        <v>1414</v>
      </c>
      <c r="C421" s="51" t="s">
        <v>47</v>
      </c>
      <c r="D421" s="52">
        <v>21.15</v>
      </c>
      <c r="E421" s="53">
        <v>736.44</v>
      </c>
      <c r="F421" s="54">
        <f t="shared" si="12"/>
        <v>1.1493953031060674E-4</v>
      </c>
      <c r="G421" s="55">
        <f t="shared" si="13"/>
        <v>0.99105532003509722</v>
      </c>
    </row>
    <row r="422" spans="1:7" ht="38.25" x14ac:dyDescent="0.25">
      <c r="A422" s="50" t="s">
        <v>628</v>
      </c>
      <c r="B422" s="50" t="s">
        <v>629</v>
      </c>
      <c r="C422" s="51" t="s">
        <v>13</v>
      </c>
      <c r="D422" s="52">
        <v>2</v>
      </c>
      <c r="E422" s="53">
        <v>730.96</v>
      </c>
      <c r="F422" s="54">
        <f t="shared" si="12"/>
        <v>1.140842418606283E-4</v>
      </c>
      <c r="G422" s="55">
        <f t="shared" si="13"/>
        <v>0.99116940427695788</v>
      </c>
    </row>
    <row r="423" spans="1:7" ht="25.5" x14ac:dyDescent="0.25">
      <c r="A423" s="50" t="s">
        <v>1486</v>
      </c>
      <c r="B423" s="50" t="s">
        <v>1487</v>
      </c>
      <c r="C423" s="51" t="s">
        <v>13</v>
      </c>
      <c r="D423" s="52">
        <v>3</v>
      </c>
      <c r="E423" s="53">
        <v>730.68</v>
      </c>
      <c r="F423" s="54">
        <f t="shared" si="12"/>
        <v>1.1404054099092136E-4</v>
      </c>
      <c r="G423" s="55">
        <f t="shared" si="13"/>
        <v>0.99128344481794883</v>
      </c>
    </row>
    <row r="424" spans="1:7" ht="51" x14ac:dyDescent="0.25">
      <c r="A424" s="50" t="s">
        <v>803</v>
      </c>
      <c r="B424" s="50" t="s">
        <v>804</v>
      </c>
      <c r="C424" s="51" t="s">
        <v>13</v>
      </c>
      <c r="D424" s="52">
        <v>7</v>
      </c>
      <c r="E424" s="53">
        <v>720.37</v>
      </c>
      <c r="F424" s="54">
        <f t="shared" si="12"/>
        <v>1.1243141253849842E-4</v>
      </c>
      <c r="G424" s="55">
        <f t="shared" si="13"/>
        <v>0.99139587623048731</v>
      </c>
    </row>
    <row r="425" spans="1:7" ht="51" x14ac:dyDescent="0.25">
      <c r="A425" s="50" t="s">
        <v>868</v>
      </c>
      <c r="B425" s="50" t="s">
        <v>869</v>
      </c>
      <c r="C425" s="51" t="s">
        <v>13</v>
      </c>
      <c r="D425" s="52">
        <v>73</v>
      </c>
      <c r="E425" s="53">
        <v>717.59</v>
      </c>
      <c r="F425" s="54">
        <f t="shared" si="12"/>
        <v>1.1199752533212249E-4</v>
      </c>
      <c r="G425" s="55">
        <f t="shared" si="13"/>
        <v>0.99150787375581939</v>
      </c>
    </row>
    <row r="426" spans="1:7" ht="38.25" x14ac:dyDescent="0.25">
      <c r="A426" s="50" t="s">
        <v>1033</v>
      </c>
      <c r="B426" s="50" t="s">
        <v>1034</v>
      </c>
      <c r="C426" s="51" t="s">
        <v>13</v>
      </c>
      <c r="D426" s="52">
        <v>21</v>
      </c>
      <c r="E426" s="53">
        <v>699.51</v>
      </c>
      <c r="F426" s="54">
        <f t="shared" si="12"/>
        <v>1.0917569774533229E-4</v>
      </c>
      <c r="G426" s="55">
        <f t="shared" si="13"/>
        <v>0.99161704945356477</v>
      </c>
    </row>
    <row r="427" spans="1:7" ht="38.25" x14ac:dyDescent="0.25">
      <c r="A427" s="50" t="s">
        <v>755</v>
      </c>
      <c r="B427" s="50" t="s">
        <v>756</v>
      </c>
      <c r="C427" s="51" t="s">
        <v>13</v>
      </c>
      <c r="D427" s="52">
        <v>54</v>
      </c>
      <c r="E427" s="53">
        <v>695.52</v>
      </c>
      <c r="F427" s="54">
        <f t="shared" si="12"/>
        <v>1.0855296035200858E-4</v>
      </c>
      <c r="G427" s="55">
        <f t="shared" si="13"/>
        <v>0.99172560241391683</v>
      </c>
    </row>
    <row r="428" spans="1:7" ht="51" x14ac:dyDescent="0.25">
      <c r="A428" s="50" t="s">
        <v>1059</v>
      </c>
      <c r="B428" s="50" t="s">
        <v>1060</v>
      </c>
      <c r="C428" s="51" t="s">
        <v>13</v>
      </c>
      <c r="D428" s="52">
        <v>1</v>
      </c>
      <c r="E428" s="53">
        <v>693.49</v>
      </c>
      <c r="F428" s="54">
        <f t="shared" si="12"/>
        <v>1.0823612904663335E-4</v>
      </c>
      <c r="G428" s="55">
        <f t="shared" si="13"/>
        <v>0.99183383854296348</v>
      </c>
    </row>
    <row r="429" spans="1:7" ht="38.25" x14ac:dyDescent="0.25">
      <c r="A429" s="50" t="s">
        <v>52</v>
      </c>
      <c r="B429" s="50" t="s">
        <v>53</v>
      </c>
      <c r="C429" s="51" t="s">
        <v>47</v>
      </c>
      <c r="D429" s="52">
        <v>75.599999999999994</v>
      </c>
      <c r="E429" s="53">
        <v>670.57</v>
      </c>
      <c r="F429" s="54">
        <f t="shared" si="12"/>
        <v>1.0465890071205198E-4</v>
      </c>
      <c r="G429" s="55">
        <f t="shared" si="13"/>
        <v>0.99193849744367557</v>
      </c>
    </row>
    <row r="430" spans="1:7" ht="38.25" x14ac:dyDescent="0.25">
      <c r="A430" s="50" t="s">
        <v>1043</v>
      </c>
      <c r="B430" s="50" t="s">
        <v>1044</v>
      </c>
      <c r="C430" s="51" t="s">
        <v>13</v>
      </c>
      <c r="D430" s="52">
        <v>23</v>
      </c>
      <c r="E430" s="53">
        <v>669.07</v>
      </c>
      <c r="F430" s="54">
        <f t="shared" si="12"/>
        <v>1.0442478891005058E-4</v>
      </c>
      <c r="G430" s="55">
        <f t="shared" si="13"/>
        <v>0.99204292223258561</v>
      </c>
    </row>
    <row r="431" spans="1:7" ht="51" x14ac:dyDescent="0.25">
      <c r="A431" s="50" t="s">
        <v>258</v>
      </c>
      <c r="B431" s="50" t="s">
        <v>259</v>
      </c>
      <c r="C431" s="51" t="s">
        <v>32</v>
      </c>
      <c r="D431" s="52">
        <v>24.71</v>
      </c>
      <c r="E431" s="53">
        <v>661.23</v>
      </c>
      <c r="F431" s="54">
        <f t="shared" si="12"/>
        <v>1.0320116455825661E-4</v>
      </c>
      <c r="G431" s="55">
        <f t="shared" si="13"/>
        <v>0.99214612339714392</v>
      </c>
    </row>
    <row r="432" spans="1:7" ht="25.5" x14ac:dyDescent="0.25">
      <c r="A432" s="50" t="s">
        <v>1196</v>
      </c>
      <c r="B432" s="50" t="s">
        <v>1197</v>
      </c>
      <c r="C432" s="51" t="s">
        <v>13</v>
      </c>
      <c r="D432" s="52">
        <v>2</v>
      </c>
      <c r="E432" s="53">
        <v>646.72</v>
      </c>
      <c r="F432" s="54">
        <f t="shared" si="12"/>
        <v>1.0093652306022974E-4</v>
      </c>
      <c r="G432" s="55">
        <f t="shared" si="13"/>
        <v>0.99224705992020412</v>
      </c>
    </row>
    <row r="433" spans="1:7" ht="25.5" x14ac:dyDescent="0.25">
      <c r="A433" s="50" t="s">
        <v>1441</v>
      </c>
      <c r="B433" s="50" t="s">
        <v>1442</v>
      </c>
      <c r="C433" s="51" t="s">
        <v>13</v>
      </c>
      <c r="D433" s="52">
        <v>4</v>
      </c>
      <c r="E433" s="53">
        <v>646.36</v>
      </c>
      <c r="F433" s="54">
        <f t="shared" si="12"/>
        <v>1.008803362277494E-4</v>
      </c>
      <c r="G433" s="55">
        <f t="shared" si="13"/>
        <v>0.99234794025643192</v>
      </c>
    </row>
    <row r="434" spans="1:7" ht="63.75" x14ac:dyDescent="0.25">
      <c r="A434" s="50" t="s">
        <v>977</v>
      </c>
      <c r="B434" s="50" t="s">
        <v>978</v>
      </c>
      <c r="C434" s="51" t="s">
        <v>13</v>
      </c>
      <c r="D434" s="52">
        <v>1</v>
      </c>
      <c r="E434" s="53">
        <v>644.24</v>
      </c>
      <c r="F434" s="54">
        <f t="shared" si="12"/>
        <v>1.005494582142541E-4</v>
      </c>
      <c r="G434" s="55">
        <f t="shared" si="13"/>
        <v>0.99244848971464616</v>
      </c>
    </row>
    <row r="435" spans="1:7" ht="51" x14ac:dyDescent="0.25">
      <c r="A435" s="50" t="s">
        <v>260</v>
      </c>
      <c r="B435" s="50" t="s">
        <v>261</v>
      </c>
      <c r="C435" s="51" t="s">
        <v>233</v>
      </c>
      <c r="D435" s="52">
        <v>54</v>
      </c>
      <c r="E435" s="53">
        <v>631.26</v>
      </c>
      <c r="F435" s="54">
        <f t="shared" si="12"/>
        <v>9.8523610754268657E-5</v>
      </c>
      <c r="G435" s="55">
        <f t="shared" si="13"/>
        <v>0.99254701332540041</v>
      </c>
    </row>
    <row r="436" spans="1:7" ht="51" x14ac:dyDescent="0.25">
      <c r="A436" s="50" t="s">
        <v>679</v>
      </c>
      <c r="B436" s="50" t="s">
        <v>680</v>
      </c>
      <c r="C436" s="51" t="s">
        <v>13</v>
      </c>
      <c r="D436" s="52">
        <v>14</v>
      </c>
      <c r="E436" s="53">
        <v>630.28</v>
      </c>
      <c r="F436" s="54">
        <f t="shared" si="12"/>
        <v>9.8370657710294398E-5</v>
      </c>
      <c r="G436" s="55">
        <f t="shared" si="13"/>
        <v>0.99264538398311075</v>
      </c>
    </row>
    <row r="437" spans="1:7" ht="89.25" x14ac:dyDescent="0.25">
      <c r="A437" s="50" t="s">
        <v>937</v>
      </c>
      <c r="B437" s="50" t="s">
        <v>938</v>
      </c>
      <c r="C437" s="51" t="s">
        <v>84</v>
      </c>
      <c r="D437" s="52">
        <v>85.25</v>
      </c>
      <c r="E437" s="53">
        <v>612.94000000000005</v>
      </c>
      <c r="F437" s="54">
        <f t="shared" si="12"/>
        <v>9.5664325279158248E-5</v>
      </c>
      <c r="G437" s="55">
        <f t="shared" si="13"/>
        <v>0.99274104830838994</v>
      </c>
    </row>
    <row r="438" spans="1:7" ht="38.25" x14ac:dyDescent="0.25">
      <c r="A438" s="50" t="s">
        <v>1047</v>
      </c>
      <c r="B438" s="50" t="s">
        <v>1048</v>
      </c>
      <c r="C438" s="51" t="s">
        <v>13</v>
      </c>
      <c r="D438" s="52">
        <v>19</v>
      </c>
      <c r="E438" s="53">
        <v>600.59</v>
      </c>
      <c r="F438" s="54">
        <f t="shared" si="12"/>
        <v>9.3736804776013393E-5</v>
      </c>
      <c r="G438" s="55">
        <f t="shared" si="13"/>
        <v>0.99283478511316592</v>
      </c>
    </row>
    <row r="439" spans="1:7" ht="25.5" x14ac:dyDescent="0.25">
      <c r="A439" s="50" t="s">
        <v>1338</v>
      </c>
      <c r="B439" s="50" t="s">
        <v>1339</v>
      </c>
      <c r="C439" s="51" t="s">
        <v>13</v>
      </c>
      <c r="D439" s="52">
        <v>1</v>
      </c>
      <c r="E439" s="53">
        <v>600.15</v>
      </c>
      <c r="F439" s="54">
        <f t="shared" si="12"/>
        <v>9.3668131980759639E-5</v>
      </c>
      <c r="G439" s="55">
        <f t="shared" si="13"/>
        <v>0.99292845324514667</v>
      </c>
    </row>
    <row r="440" spans="1:7" ht="25.5" x14ac:dyDescent="0.25">
      <c r="A440" s="50" t="s">
        <v>551</v>
      </c>
      <c r="B440" s="50" t="s">
        <v>552</v>
      </c>
      <c r="C440" s="51" t="s">
        <v>47</v>
      </c>
      <c r="D440" s="52">
        <v>5.58</v>
      </c>
      <c r="E440" s="53">
        <v>599.12</v>
      </c>
      <c r="F440" s="54">
        <f t="shared" si="12"/>
        <v>9.3507375210052018E-5</v>
      </c>
      <c r="G440" s="55">
        <f t="shared" si="13"/>
        <v>0.99302196062035675</v>
      </c>
    </row>
    <row r="441" spans="1:7" ht="38.25" x14ac:dyDescent="0.25">
      <c r="A441" s="50" t="s">
        <v>1055</v>
      </c>
      <c r="B441" s="50" t="s">
        <v>1056</v>
      </c>
      <c r="C441" s="51" t="s">
        <v>13</v>
      </c>
      <c r="D441" s="52">
        <v>15</v>
      </c>
      <c r="E441" s="53">
        <v>596.54999999999995</v>
      </c>
      <c r="F441" s="54">
        <f t="shared" si="12"/>
        <v>9.3106263655956279E-5</v>
      </c>
      <c r="G441" s="55">
        <f t="shared" si="13"/>
        <v>0.99311506688401274</v>
      </c>
    </row>
    <row r="442" spans="1:7" ht="38.25" x14ac:dyDescent="0.25">
      <c r="A442" s="50" t="s">
        <v>1051</v>
      </c>
      <c r="B442" s="50" t="s">
        <v>1052</v>
      </c>
      <c r="C442" s="51" t="s">
        <v>13</v>
      </c>
      <c r="D442" s="52">
        <v>16</v>
      </c>
      <c r="E442" s="53">
        <v>595.04</v>
      </c>
      <c r="F442" s="54">
        <f t="shared" si="12"/>
        <v>9.2870591108608211E-5</v>
      </c>
      <c r="G442" s="55">
        <f t="shared" si="13"/>
        <v>0.99320793747512137</v>
      </c>
    </row>
    <row r="443" spans="1:7" x14ac:dyDescent="0.25">
      <c r="A443" s="50" t="s">
        <v>829</v>
      </c>
      <c r="B443" s="50" t="s">
        <v>830</v>
      </c>
      <c r="C443" s="51" t="s">
        <v>13</v>
      </c>
      <c r="D443" s="52">
        <v>14</v>
      </c>
      <c r="E443" s="53">
        <v>588.70000000000005</v>
      </c>
      <c r="F443" s="54">
        <f t="shared" si="12"/>
        <v>9.1881078558815645E-5</v>
      </c>
      <c r="G443" s="55">
        <f t="shared" si="13"/>
        <v>0.99329981855368021</v>
      </c>
    </row>
    <row r="444" spans="1:7" ht="38.25" x14ac:dyDescent="0.25">
      <c r="A444" s="50" t="s">
        <v>1015</v>
      </c>
      <c r="B444" s="50" t="s">
        <v>1016</v>
      </c>
      <c r="C444" s="51" t="s">
        <v>47</v>
      </c>
      <c r="D444" s="52">
        <v>50.21</v>
      </c>
      <c r="E444" s="53">
        <v>587.45000000000005</v>
      </c>
      <c r="F444" s="54">
        <f t="shared" si="12"/>
        <v>9.168598539048114E-5</v>
      </c>
      <c r="G444" s="55">
        <f t="shared" si="13"/>
        <v>0.99339150453907066</v>
      </c>
    </row>
    <row r="445" spans="1:7" ht="38.25" x14ac:dyDescent="0.25">
      <c r="A445" s="50" t="s">
        <v>646</v>
      </c>
      <c r="B445" s="50" t="s">
        <v>647</v>
      </c>
      <c r="C445" s="51" t="s">
        <v>13</v>
      </c>
      <c r="D445" s="52">
        <v>2</v>
      </c>
      <c r="E445" s="53">
        <v>580.74</v>
      </c>
      <c r="F445" s="54">
        <f t="shared" si="12"/>
        <v>9.0638725262861549E-5</v>
      </c>
      <c r="G445" s="55">
        <f t="shared" si="13"/>
        <v>0.99348214326433348</v>
      </c>
    </row>
    <row r="446" spans="1:7" ht="25.5" x14ac:dyDescent="0.25">
      <c r="A446" s="50" t="s">
        <v>602</v>
      </c>
      <c r="B446" s="50" t="s">
        <v>603</v>
      </c>
      <c r="C446" s="51" t="s">
        <v>13</v>
      </c>
      <c r="D446" s="52">
        <v>4</v>
      </c>
      <c r="E446" s="53">
        <v>573.84</v>
      </c>
      <c r="F446" s="54">
        <f t="shared" si="12"/>
        <v>8.9561810973655111E-5</v>
      </c>
      <c r="G446" s="55">
        <f t="shared" si="13"/>
        <v>0.99357170507530712</v>
      </c>
    </row>
    <row r="447" spans="1:7" ht="25.5" x14ac:dyDescent="0.25">
      <c r="A447" s="50" t="s">
        <v>604</v>
      </c>
      <c r="B447" s="50" t="s">
        <v>605</v>
      </c>
      <c r="C447" s="51" t="s">
        <v>13</v>
      </c>
      <c r="D447" s="52">
        <v>4</v>
      </c>
      <c r="E447" s="53">
        <v>573.84</v>
      </c>
      <c r="F447" s="54">
        <f t="shared" si="12"/>
        <v>8.9561810973655111E-5</v>
      </c>
      <c r="G447" s="55">
        <f t="shared" si="13"/>
        <v>0.99366126688628076</v>
      </c>
    </row>
    <row r="448" spans="1:7" ht="51" x14ac:dyDescent="0.25">
      <c r="A448" s="50" t="s">
        <v>908</v>
      </c>
      <c r="B448" s="50" t="s">
        <v>909</v>
      </c>
      <c r="C448" s="51" t="s">
        <v>13</v>
      </c>
      <c r="D448" s="52">
        <v>33</v>
      </c>
      <c r="E448" s="53">
        <v>571.23</v>
      </c>
      <c r="F448" s="54">
        <f t="shared" si="12"/>
        <v>8.9154456438172679E-5</v>
      </c>
      <c r="G448" s="55">
        <f t="shared" si="13"/>
        <v>0.99375042134271896</v>
      </c>
    </row>
    <row r="449" spans="1:7" ht="51" x14ac:dyDescent="0.25">
      <c r="A449" s="50" t="s">
        <v>1349</v>
      </c>
      <c r="B449" s="50" t="s">
        <v>1350</v>
      </c>
      <c r="C449" s="51" t="s">
        <v>13</v>
      </c>
      <c r="D449" s="52">
        <v>5</v>
      </c>
      <c r="E449" s="53">
        <v>570.70000000000005</v>
      </c>
      <c r="F449" s="54">
        <f t="shared" si="12"/>
        <v>8.9071736934798857E-5</v>
      </c>
      <c r="G449" s="55">
        <f t="shared" si="13"/>
        <v>0.9938394930796538</v>
      </c>
    </row>
    <row r="450" spans="1:7" ht="51" x14ac:dyDescent="0.25">
      <c r="A450" s="50" t="s">
        <v>1403</v>
      </c>
      <c r="B450" s="50" t="s">
        <v>1404</v>
      </c>
      <c r="C450" s="51" t="s">
        <v>233</v>
      </c>
      <c r="D450" s="52">
        <v>38</v>
      </c>
      <c r="E450" s="53">
        <v>570.38</v>
      </c>
      <c r="F450" s="54">
        <f t="shared" si="12"/>
        <v>8.9021793083705222E-5</v>
      </c>
      <c r="G450" s="55">
        <f t="shared" si="13"/>
        <v>0.99392851487273748</v>
      </c>
    </row>
    <row r="451" spans="1:7" ht="25.5" x14ac:dyDescent="0.25">
      <c r="A451" s="50" t="s">
        <v>419</v>
      </c>
      <c r="B451" s="50" t="s">
        <v>420</v>
      </c>
      <c r="C451" s="51" t="s">
        <v>233</v>
      </c>
      <c r="D451" s="52">
        <v>66.61</v>
      </c>
      <c r="E451" s="53">
        <v>556.19000000000005</v>
      </c>
      <c r="F451" s="54">
        <f t="shared" si="12"/>
        <v>8.6807095436771994E-5</v>
      </c>
      <c r="G451" s="55">
        <f t="shared" si="13"/>
        <v>0.99401532196817421</v>
      </c>
    </row>
    <row r="452" spans="1:7" ht="38.25" x14ac:dyDescent="0.25">
      <c r="A452" s="50" t="s">
        <v>1201</v>
      </c>
      <c r="B452" s="50" t="s">
        <v>1202</v>
      </c>
      <c r="C452" s="51" t="s">
        <v>13</v>
      </c>
      <c r="D452" s="52">
        <v>279</v>
      </c>
      <c r="E452" s="53">
        <v>552.41999999999996</v>
      </c>
      <c r="F452" s="54">
        <f t="shared" si="12"/>
        <v>8.6218694441075126E-5</v>
      </c>
      <c r="G452" s="55">
        <f t="shared" si="13"/>
        <v>0.99410154066261525</v>
      </c>
    </row>
    <row r="453" spans="1:7" ht="25.5" x14ac:dyDescent="0.25">
      <c r="A453" s="50" t="s">
        <v>1475</v>
      </c>
      <c r="B453" s="50" t="s">
        <v>1476</v>
      </c>
      <c r="C453" s="51" t="s">
        <v>47</v>
      </c>
      <c r="D453" s="52">
        <v>44.92</v>
      </c>
      <c r="E453" s="53">
        <v>547.12</v>
      </c>
      <c r="F453" s="54">
        <f t="shared" si="12"/>
        <v>8.5391499407336865E-5</v>
      </c>
      <c r="G453" s="55">
        <f t="shared" si="13"/>
        <v>0.99418693216202259</v>
      </c>
    </row>
    <row r="454" spans="1:7" ht="25.5" x14ac:dyDescent="0.25">
      <c r="A454" s="50" t="s">
        <v>1550</v>
      </c>
      <c r="B454" s="50" t="s">
        <v>1551</v>
      </c>
      <c r="C454" s="51" t="s">
        <v>13</v>
      </c>
      <c r="D454" s="52">
        <v>1</v>
      </c>
      <c r="E454" s="53">
        <v>530.66</v>
      </c>
      <c r="F454" s="54">
        <f t="shared" si="12"/>
        <v>8.2822512566708167E-5</v>
      </c>
      <c r="G454" s="55">
        <f t="shared" si="13"/>
        <v>0.99426975467458933</v>
      </c>
    </row>
    <row r="455" spans="1:7" ht="25.5" x14ac:dyDescent="0.25">
      <c r="A455" s="50" t="s">
        <v>423</v>
      </c>
      <c r="B455" s="50" t="s">
        <v>424</v>
      </c>
      <c r="C455" s="51" t="s">
        <v>32</v>
      </c>
      <c r="D455" s="52">
        <v>2.13</v>
      </c>
      <c r="E455" s="53">
        <v>523.95000000000005</v>
      </c>
      <c r="F455" s="54">
        <f t="shared" si="12"/>
        <v>8.177525243908859E-5</v>
      </c>
      <c r="G455" s="55">
        <f t="shared" si="13"/>
        <v>0.99435152992702847</v>
      </c>
    </row>
    <row r="456" spans="1:7" ht="25.5" x14ac:dyDescent="0.25">
      <c r="A456" s="56" t="s">
        <v>516</v>
      </c>
      <c r="B456" s="57" t="s">
        <v>517</v>
      </c>
      <c r="C456" s="58" t="s">
        <v>32</v>
      </c>
      <c r="D456" s="59">
        <v>37.36</v>
      </c>
      <c r="E456" s="53">
        <v>495.76</v>
      </c>
      <c r="F456" s="54">
        <f t="shared" si="12"/>
        <v>7.7375511306808969E-5</v>
      </c>
      <c r="G456" s="55">
        <f t="shared" si="13"/>
        <v>0.99442890543833529</v>
      </c>
    </row>
    <row r="457" spans="1:7" ht="25.5" x14ac:dyDescent="0.25">
      <c r="A457" s="50" t="s">
        <v>1223</v>
      </c>
      <c r="B457" s="50" t="s">
        <v>1224</v>
      </c>
      <c r="C457" s="51" t="s">
        <v>13</v>
      </c>
      <c r="D457" s="52">
        <v>18</v>
      </c>
      <c r="E457" s="53">
        <v>492.48</v>
      </c>
      <c r="F457" s="54">
        <f t="shared" si="12"/>
        <v>7.6863586833099244E-5</v>
      </c>
      <c r="G457" s="55">
        <f t="shared" si="13"/>
        <v>0.99450576902516841</v>
      </c>
    </row>
    <row r="458" spans="1:7" ht="25.5" x14ac:dyDescent="0.25">
      <c r="A458" s="50" t="s">
        <v>1075</v>
      </c>
      <c r="B458" s="50" t="s">
        <v>1076</v>
      </c>
      <c r="C458" s="51" t="s">
        <v>13</v>
      </c>
      <c r="D458" s="52">
        <v>5</v>
      </c>
      <c r="E458" s="53">
        <v>485.55</v>
      </c>
      <c r="F458" s="54">
        <f t="shared" si="12"/>
        <v>7.5781990307852783E-5</v>
      </c>
      <c r="G458" s="55">
        <f t="shared" si="13"/>
        <v>0.9945815510154763</v>
      </c>
    </row>
    <row r="459" spans="1:7" x14ac:dyDescent="0.25">
      <c r="A459" s="50" t="s">
        <v>1097</v>
      </c>
      <c r="B459" s="50" t="s">
        <v>1098</v>
      </c>
      <c r="C459" s="51" t="s">
        <v>13</v>
      </c>
      <c r="D459" s="52">
        <v>12</v>
      </c>
      <c r="E459" s="53">
        <v>474.36</v>
      </c>
      <c r="F459" s="54">
        <f t="shared" si="12"/>
        <v>7.4035516264922351E-5</v>
      </c>
      <c r="G459" s="55">
        <f t="shared" si="13"/>
        <v>0.99465558653174124</v>
      </c>
    </row>
    <row r="460" spans="1:7" ht="38.25" x14ac:dyDescent="0.25">
      <c r="A460" s="50" t="s">
        <v>1145</v>
      </c>
      <c r="B460" s="50" t="s">
        <v>1146</v>
      </c>
      <c r="C460" s="51" t="s">
        <v>13</v>
      </c>
      <c r="D460" s="52">
        <v>21</v>
      </c>
      <c r="E460" s="53">
        <v>473.76</v>
      </c>
      <c r="F460" s="54">
        <f t="shared" si="12"/>
        <v>7.3941871544121787E-5</v>
      </c>
      <c r="G460" s="55">
        <f t="shared" si="13"/>
        <v>0.99472952840328532</v>
      </c>
    </row>
    <row r="461" spans="1:7" ht="25.5" x14ac:dyDescent="0.25">
      <c r="A461" s="50" t="s">
        <v>1538</v>
      </c>
      <c r="B461" s="50" t="s">
        <v>1539</v>
      </c>
      <c r="C461" s="51" t="s">
        <v>47</v>
      </c>
      <c r="D461" s="52">
        <v>12.8</v>
      </c>
      <c r="E461" s="53">
        <v>472.7</v>
      </c>
      <c r="F461" s="54">
        <f t="shared" si="12"/>
        <v>7.3776432537374129E-5</v>
      </c>
      <c r="G461" s="55">
        <f t="shared" si="13"/>
        <v>0.99480330483582269</v>
      </c>
    </row>
    <row r="462" spans="1:7" ht="38.25" x14ac:dyDescent="0.25">
      <c r="A462" s="50" t="s">
        <v>455</v>
      </c>
      <c r="B462" s="50" t="s">
        <v>456</v>
      </c>
      <c r="C462" s="51" t="s">
        <v>32</v>
      </c>
      <c r="D462" s="52">
        <v>153.69999999999999</v>
      </c>
      <c r="E462" s="53">
        <v>465.71</v>
      </c>
      <c r="F462" s="54">
        <f t="shared" si="12"/>
        <v>7.2685471540047609E-5</v>
      </c>
      <c r="G462" s="55">
        <f t="shared" si="13"/>
        <v>0.99487599030736273</v>
      </c>
    </row>
    <row r="463" spans="1:7" ht="38.25" x14ac:dyDescent="0.25">
      <c r="A463" s="50" t="s">
        <v>928</v>
      </c>
      <c r="B463" s="50" t="s">
        <v>929</v>
      </c>
      <c r="C463" s="51" t="s">
        <v>13</v>
      </c>
      <c r="D463" s="52">
        <v>8</v>
      </c>
      <c r="E463" s="53">
        <v>455.76</v>
      </c>
      <c r="F463" s="54">
        <f t="shared" si="12"/>
        <v>7.1132529920104999E-5</v>
      </c>
      <c r="G463" s="55">
        <f t="shared" si="13"/>
        <v>0.99494712283728282</v>
      </c>
    </row>
    <row r="464" spans="1:7" x14ac:dyDescent="0.25">
      <c r="A464" s="50" t="s">
        <v>657</v>
      </c>
      <c r="B464" s="50" t="s">
        <v>658</v>
      </c>
      <c r="C464" s="51" t="s">
        <v>13</v>
      </c>
      <c r="D464" s="52">
        <v>8</v>
      </c>
      <c r="E464" s="53">
        <v>451.76</v>
      </c>
      <c r="F464" s="54">
        <f t="shared" si="12"/>
        <v>7.0508231781434604E-5</v>
      </c>
      <c r="G464" s="55">
        <f t="shared" si="13"/>
        <v>0.99501763106906427</v>
      </c>
    </row>
    <row r="465" spans="1:7" ht="25.5" x14ac:dyDescent="0.25">
      <c r="A465" s="50" t="s">
        <v>1169</v>
      </c>
      <c r="B465" s="50" t="s">
        <v>1170</v>
      </c>
      <c r="C465" s="51" t="s">
        <v>13</v>
      </c>
      <c r="D465" s="52">
        <v>1</v>
      </c>
      <c r="E465" s="53">
        <v>438.03</v>
      </c>
      <c r="F465" s="54">
        <f t="shared" ref="F465:F528" si="14">E465/SUM(E:E)</f>
        <v>6.8365328420448457E-5</v>
      </c>
      <c r="G465" s="55">
        <f t="shared" si="13"/>
        <v>0.99508599639748474</v>
      </c>
    </row>
    <row r="466" spans="1:7" ht="38.25" x14ac:dyDescent="0.25">
      <c r="A466" s="50" t="s">
        <v>244</v>
      </c>
      <c r="B466" s="50" t="s">
        <v>245</v>
      </c>
      <c r="C466" s="51" t="s">
        <v>233</v>
      </c>
      <c r="D466" s="52">
        <v>29</v>
      </c>
      <c r="E466" s="53">
        <v>433.55</v>
      </c>
      <c r="F466" s="54">
        <f t="shared" si="14"/>
        <v>6.766611450513763E-5</v>
      </c>
      <c r="G466" s="55">
        <f t="shared" si="13"/>
        <v>0.99515366251198989</v>
      </c>
    </row>
    <row r="467" spans="1:7" ht="25.5" x14ac:dyDescent="0.25">
      <c r="A467" s="50" t="s">
        <v>1023</v>
      </c>
      <c r="B467" s="50" t="s">
        <v>1024</v>
      </c>
      <c r="C467" s="51" t="s">
        <v>47</v>
      </c>
      <c r="D467" s="52">
        <v>18.29</v>
      </c>
      <c r="E467" s="53">
        <v>421.03</v>
      </c>
      <c r="F467" s="54">
        <f t="shared" si="14"/>
        <v>6.5712061331099281E-5</v>
      </c>
      <c r="G467" s="55">
        <f t="shared" ref="G467:G530" si="15">F467+G466</f>
        <v>0.99521937457332099</v>
      </c>
    </row>
    <row r="468" spans="1:7" ht="25.5" x14ac:dyDescent="0.25">
      <c r="A468" s="50" t="s">
        <v>1081</v>
      </c>
      <c r="B468" s="50" t="s">
        <v>1082</v>
      </c>
      <c r="C468" s="51" t="s">
        <v>13</v>
      </c>
      <c r="D468" s="52">
        <v>2</v>
      </c>
      <c r="E468" s="53">
        <v>408.5</v>
      </c>
      <c r="F468" s="54">
        <f t="shared" si="14"/>
        <v>6.3756447411714262E-5</v>
      </c>
      <c r="G468" s="55">
        <f t="shared" si="15"/>
        <v>0.99528313102073274</v>
      </c>
    </row>
    <row r="469" spans="1:7" ht="51" x14ac:dyDescent="0.25">
      <c r="A469" s="50" t="s">
        <v>721</v>
      </c>
      <c r="B469" s="50" t="s">
        <v>722</v>
      </c>
      <c r="C469" s="51" t="s">
        <v>13</v>
      </c>
      <c r="D469" s="52">
        <v>40</v>
      </c>
      <c r="E469" s="53">
        <v>405.6</v>
      </c>
      <c r="F469" s="54">
        <f t="shared" si="14"/>
        <v>6.3303831261178232E-5</v>
      </c>
      <c r="G469" s="55">
        <f t="shared" si="15"/>
        <v>0.99534643485199392</v>
      </c>
    </row>
    <row r="470" spans="1:7" ht="38.25" x14ac:dyDescent="0.25">
      <c r="A470" s="50" t="s">
        <v>1457</v>
      </c>
      <c r="B470" s="50" t="s">
        <v>1458</v>
      </c>
      <c r="C470" s="51" t="s">
        <v>47</v>
      </c>
      <c r="D470" s="52">
        <v>16.399999999999999</v>
      </c>
      <c r="E470" s="53">
        <v>403.11</v>
      </c>
      <c r="F470" s="54">
        <f t="shared" si="14"/>
        <v>6.2915205669855905E-5</v>
      </c>
      <c r="G470" s="55">
        <f t="shared" si="15"/>
        <v>0.99540935005766373</v>
      </c>
    </row>
    <row r="471" spans="1:7" ht="38.25" x14ac:dyDescent="0.25">
      <c r="A471" s="50" t="s">
        <v>1254</v>
      </c>
      <c r="B471" s="50" t="s">
        <v>1255</v>
      </c>
      <c r="C471" s="51" t="s">
        <v>47</v>
      </c>
      <c r="D471" s="52">
        <v>26.43</v>
      </c>
      <c r="E471" s="53">
        <v>402.52</v>
      </c>
      <c r="F471" s="54">
        <f t="shared" si="14"/>
        <v>6.2823121694402024E-5</v>
      </c>
      <c r="G471" s="55">
        <f t="shared" si="15"/>
        <v>0.9954721731793581</v>
      </c>
    </row>
    <row r="472" spans="1:7" ht="25.5" x14ac:dyDescent="0.25">
      <c r="A472" s="50" t="s">
        <v>1117</v>
      </c>
      <c r="B472" s="50" t="s">
        <v>1118</v>
      </c>
      <c r="C472" s="51" t="s">
        <v>13</v>
      </c>
      <c r="D472" s="52">
        <v>3</v>
      </c>
      <c r="E472" s="53">
        <v>398.82</v>
      </c>
      <c r="F472" s="54">
        <f t="shared" si="14"/>
        <v>6.2245645916131898E-5</v>
      </c>
      <c r="G472" s="55">
        <f t="shared" si="15"/>
        <v>0.99553441882527427</v>
      </c>
    </row>
    <row r="473" spans="1:7" ht="51" x14ac:dyDescent="0.25">
      <c r="A473" s="50" t="s">
        <v>864</v>
      </c>
      <c r="B473" s="50" t="s">
        <v>865</v>
      </c>
      <c r="C473" s="51" t="s">
        <v>13</v>
      </c>
      <c r="D473" s="52">
        <v>44</v>
      </c>
      <c r="E473" s="53">
        <v>398.64</v>
      </c>
      <c r="F473" s="54">
        <f t="shared" si="14"/>
        <v>6.2217552499891734E-5</v>
      </c>
      <c r="G473" s="55">
        <f t="shared" si="15"/>
        <v>0.99559663637777418</v>
      </c>
    </row>
    <row r="474" spans="1:7" ht="38.25" x14ac:dyDescent="0.25">
      <c r="A474" s="50" t="s">
        <v>97</v>
      </c>
      <c r="B474" s="50" t="s">
        <v>98</v>
      </c>
      <c r="C474" s="51" t="s">
        <v>32</v>
      </c>
      <c r="D474" s="52">
        <v>171</v>
      </c>
      <c r="E474" s="53">
        <v>396.72</v>
      </c>
      <c r="F474" s="54">
        <f t="shared" si="14"/>
        <v>6.1917889393329949E-5</v>
      </c>
      <c r="G474" s="55">
        <f t="shared" si="15"/>
        <v>0.99565855426716754</v>
      </c>
    </row>
    <row r="475" spans="1:7" ht="25.5" x14ac:dyDescent="0.25">
      <c r="A475" s="50" t="s">
        <v>203</v>
      </c>
      <c r="B475" s="50" t="s">
        <v>204</v>
      </c>
      <c r="C475" s="51" t="s">
        <v>13</v>
      </c>
      <c r="D475" s="52">
        <v>4</v>
      </c>
      <c r="E475" s="53">
        <v>389.6</v>
      </c>
      <c r="F475" s="54">
        <f t="shared" si="14"/>
        <v>6.0806638706496641E-5</v>
      </c>
      <c r="G475" s="55">
        <f t="shared" si="15"/>
        <v>0.99571936090587398</v>
      </c>
    </row>
    <row r="476" spans="1:7" ht="25.5" x14ac:dyDescent="0.25">
      <c r="A476" s="50" t="s">
        <v>192</v>
      </c>
      <c r="B476" s="50" t="s">
        <v>193</v>
      </c>
      <c r="C476" s="51" t="s">
        <v>32</v>
      </c>
      <c r="D476" s="52">
        <v>59.25</v>
      </c>
      <c r="E476" s="53">
        <v>386.9</v>
      </c>
      <c r="F476" s="54">
        <f t="shared" si="14"/>
        <v>6.0385237462894121E-5</v>
      </c>
      <c r="G476" s="55">
        <f t="shared" si="15"/>
        <v>0.99577974614333686</v>
      </c>
    </row>
    <row r="477" spans="1:7" ht="25.5" x14ac:dyDescent="0.25">
      <c r="A477" s="50" t="s">
        <v>624</v>
      </c>
      <c r="B477" s="50" t="s">
        <v>625</v>
      </c>
      <c r="C477" s="51" t="s">
        <v>13</v>
      </c>
      <c r="D477" s="52">
        <v>10</v>
      </c>
      <c r="E477" s="53">
        <v>383.9</v>
      </c>
      <c r="F477" s="54">
        <f t="shared" si="14"/>
        <v>5.9917013858891318E-5</v>
      </c>
      <c r="G477" s="55">
        <f t="shared" si="15"/>
        <v>0.99583966315719574</v>
      </c>
    </row>
    <row r="478" spans="1:7" ht="38.25" x14ac:dyDescent="0.25">
      <c r="A478" s="50" t="s">
        <v>787</v>
      </c>
      <c r="B478" s="50" t="s">
        <v>788</v>
      </c>
      <c r="C478" s="51" t="s">
        <v>13</v>
      </c>
      <c r="D478" s="52">
        <v>19</v>
      </c>
      <c r="E478" s="53">
        <v>381.14</v>
      </c>
      <c r="F478" s="54">
        <f t="shared" si="14"/>
        <v>5.9486248143208746E-5</v>
      </c>
      <c r="G478" s="55">
        <f t="shared" si="15"/>
        <v>0.99589914940533897</v>
      </c>
    </row>
    <row r="479" spans="1:7" ht="63.75" x14ac:dyDescent="0.25">
      <c r="A479" s="50" t="s">
        <v>731</v>
      </c>
      <c r="B479" s="50" t="s">
        <v>732</v>
      </c>
      <c r="C479" s="51" t="s">
        <v>13</v>
      </c>
      <c r="D479" s="52">
        <v>2</v>
      </c>
      <c r="E479" s="53">
        <v>376.04</v>
      </c>
      <c r="F479" s="54">
        <f t="shared" si="14"/>
        <v>5.8690268016403994E-5</v>
      </c>
      <c r="G479" s="55">
        <f t="shared" si="15"/>
        <v>0.99595783967335538</v>
      </c>
    </row>
    <row r="480" spans="1:7" ht="63.75" x14ac:dyDescent="0.25">
      <c r="A480" s="50" t="s">
        <v>1572</v>
      </c>
      <c r="B480" s="50" t="s">
        <v>1573</v>
      </c>
      <c r="C480" s="51" t="s">
        <v>13</v>
      </c>
      <c r="D480" s="52">
        <v>1</v>
      </c>
      <c r="E480" s="53">
        <v>368.47</v>
      </c>
      <c r="F480" s="54">
        <f t="shared" si="14"/>
        <v>5.7508783788970276E-5</v>
      </c>
      <c r="G480" s="55">
        <f t="shared" si="15"/>
        <v>0.99601534845714434</v>
      </c>
    </row>
    <row r="481" spans="1:7" ht="38.25" x14ac:dyDescent="0.25">
      <c r="A481" s="50" t="s">
        <v>650</v>
      </c>
      <c r="B481" s="50" t="s">
        <v>651</v>
      </c>
      <c r="C481" s="51" t="s">
        <v>13</v>
      </c>
      <c r="D481" s="52">
        <v>6</v>
      </c>
      <c r="E481" s="53">
        <v>362.7</v>
      </c>
      <c r="F481" s="54">
        <f t="shared" si="14"/>
        <v>5.6608233723938218E-5</v>
      </c>
      <c r="G481" s="55">
        <f t="shared" si="15"/>
        <v>0.99607195669086823</v>
      </c>
    </row>
    <row r="482" spans="1:7" x14ac:dyDescent="0.25">
      <c r="A482" s="50" t="s">
        <v>1121</v>
      </c>
      <c r="B482" s="50" t="s">
        <v>1122</v>
      </c>
      <c r="C482" s="51" t="s">
        <v>13</v>
      </c>
      <c r="D482" s="52">
        <v>3</v>
      </c>
      <c r="E482" s="53">
        <v>361.77</v>
      </c>
      <c r="F482" s="54">
        <f t="shared" si="14"/>
        <v>5.6463084406697348E-5</v>
      </c>
      <c r="G482" s="55">
        <f t="shared" si="15"/>
        <v>0.99612841977527489</v>
      </c>
    </row>
    <row r="483" spans="1:7" ht="25.5" x14ac:dyDescent="0.25">
      <c r="A483" s="50" t="s">
        <v>1029</v>
      </c>
      <c r="B483" s="50" t="s">
        <v>1030</v>
      </c>
      <c r="C483" s="51" t="s">
        <v>47</v>
      </c>
      <c r="D483" s="52">
        <v>29.4</v>
      </c>
      <c r="E483" s="53">
        <v>355.74</v>
      </c>
      <c r="F483" s="54">
        <f t="shared" si="14"/>
        <v>5.5521954962651734E-5</v>
      </c>
      <c r="G483" s="55">
        <f t="shared" si="15"/>
        <v>0.9961839417302375</v>
      </c>
    </row>
    <row r="484" spans="1:7" ht="38.25" x14ac:dyDescent="0.25">
      <c r="A484" s="50" t="s">
        <v>1037</v>
      </c>
      <c r="B484" s="50" t="s">
        <v>1038</v>
      </c>
      <c r="C484" s="51" t="s">
        <v>13</v>
      </c>
      <c r="D484" s="52">
        <v>27</v>
      </c>
      <c r="E484" s="53">
        <v>353.43</v>
      </c>
      <c r="F484" s="54">
        <f t="shared" si="14"/>
        <v>5.5161422787569578E-5</v>
      </c>
      <c r="G484" s="55">
        <f t="shared" si="15"/>
        <v>0.99623910315302511</v>
      </c>
    </row>
    <row r="485" spans="1:7" ht="25.5" x14ac:dyDescent="0.25">
      <c r="A485" s="50" t="s">
        <v>1003</v>
      </c>
      <c r="B485" s="50" t="s">
        <v>1004</v>
      </c>
      <c r="C485" s="51" t="s">
        <v>47</v>
      </c>
      <c r="D485" s="52">
        <v>18.29</v>
      </c>
      <c r="E485" s="53">
        <v>342.38</v>
      </c>
      <c r="F485" s="54">
        <f t="shared" si="14"/>
        <v>5.3436799179492604E-5</v>
      </c>
      <c r="G485" s="55">
        <f t="shared" si="15"/>
        <v>0.99629253995220457</v>
      </c>
    </row>
    <row r="486" spans="1:7" ht="25.5" x14ac:dyDescent="0.25">
      <c r="A486" s="50" t="s">
        <v>1065</v>
      </c>
      <c r="B486" s="50" t="s">
        <v>1066</v>
      </c>
      <c r="C486" s="51" t="s">
        <v>13</v>
      </c>
      <c r="D486" s="52">
        <v>22</v>
      </c>
      <c r="E486" s="53">
        <v>342.32</v>
      </c>
      <c r="F486" s="54">
        <f t="shared" si="14"/>
        <v>5.3427434707412552E-5</v>
      </c>
      <c r="G486" s="55">
        <f t="shared" si="15"/>
        <v>0.99634596738691195</v>
      </c>
    </row>
    <row r="487" spans="1:7" ht="51" x14ac:dyDescent="0.25">
      <c r="A487" s="50" t="s">
        <v>745</v>
      </c>
      <c r="B487" s="50" t="s">
        <v>746</v>
      </c>
      <c r="C487" s="51" t="s">
        <v>13</v>
      </c>
      <c r="D487" s="52">
        <v>23</v>
      </c>
      <c r="E487" s="53">
        <v>337.87</v>
      </c>
      <c r="F487" s="54">
        <f t="shared" si="14"/>
        <v>5.2732903028141734E-5</v>
      </c>
      <c r="G487" s="55">
        <f t="shared" si="15"/>
        <v>0.99639870028994004</v>
      </c>
    </row>
    <row r="488" spans="1:7" ht="25.5" x14ac:dyDescent="0.25">
      <c r="A488" s="50" t="s">
        <v>685</v>
      </c>
      <c r="B488" s="50" t="s">
        <v>686</v>
      </c>
      <c r="C488" s="51" t="s">
        <v>13</v>
      </c>
      <c r="D488" s="52">
        <v>16</v>
      </c>
      <c r="E488" s="53">
        <v>332.96</v>
      </c>
      <c r="F488" s="54">
        <f t="shared" si="14"/>
        <v>5.1966577062923816E-5</v>
      </c>
      <c r="G488" s="55">
        <f t="shared" si="15"/>
        <v>0.99645066686700301</v>
      </c>
    </row>
    <row r="489" spans="1:7" ht="51" x14ac:dyDescent="0.25">
      <c r="A489" s="50" t="s">
        <v>891</v>
      </c>
      <c r="B489" s="50" t="s">
        <v>892</v>
      </c>
      <c r="C489" s="51" t="s">
        <v>13</v>
      </c>
      <c r="D489" s="52">
        <v>57</v>
      </c>
      <c r="E489" s="53">
        <v>331.74</v>
      </c>
      <c r="F489" s="54">
        <f t="shared" si="14"/>
        <v>5.1776166130629354E-5</v>
      </c>
      <c r="G489" s="55">
        <f t="shared" si="15"/>
        <v>0.99650244303313362</v>
      </c>
    </row>
    <row r="490" spans="1:7" ht="38.25" x14ac:dyDescent="0.25">
      <c r="A490" s="50" t="s">
        <v>797</v>
      </c>
      <c r="B490" s="50" t="s">
        <v>798</v>
      </c>
      <c r="C490" s="51" t="s">
        <v>13</v>
      </c>
      <c r="D490" s="52">
        <v>5</v>
      </c>
      <c r="E490" s="53">
        <v>329.8</v>
      </c>
      <c r="F490" s="54">
        <f t="shared" si="14"/>
        <v>5.147338153337421E-5</v>
      </c>
      <c r="G490" s="55">
        <f t="shared" si="15"/>
        <v>0.99655391641466695</v>
      </c>
    </row>
    <row r="491" spans="1:7" ht="63.75" x14ac:dyDescent="0.25">
      <c r="A491" s="50" t="s">
        <v>811</v>
      </c>
      <c r="B491" s="50" t="s">
        <v>812</v>
      </c>
      <c r="C491" s="51" t="s">
        <v>13</v>
      </c>
      <c r="D491" s="52">
        <v>1</v>
      </c>
      <c r="E491" s="53">
        <v>328.83</v>
      </c>
      <c r="F491" s="54">
        <f t="shared" si="14"/>
        <v>5.1321989234746634E-5</v>
      </c>
      <c r="G491" s="55">
        <f t="shared" si="15"/>
        <v>0.99660523840390169</v>
      </c>
    </row>
    <row r="492" spans="1:7" ht="25.5" x14ac:dyDescent="0.25">
      <c r="A492" s="50" t="s">
        <v>1477</v>
      </c>
      <c r="B492" s="50" t="s">
        <v>1478</v>
      </c>
      <c r="C492" s="51" t="s">
        <v>13</v>
      </c>
      <c r="D492" s="52">
        <v>1</v>
      </c>
      <c r="E492" s="53">
        <v>320.32</v>
      </c>
      <c r="F492" s="54">
        <f t="shared" si="14"/>
        <v>4.9993794944725369E-5</v>
      </c>
      <c r="G492" s="55">
        <f t="shared" si="15"/>
        <v>0.99665523219884644</v>
      </c>
    </row>
    <row r="493" spans="1:7" ht="51" x14ac:dyDescent="0.25">
      <c r="A493" s="50" t="s">
        <v>1394</v>
      </c>
      <c r="B493" s="50" t="s">
        <v>1395</v>
      </c>
      <c r="C493" s="51" t="s">
        <v>233</v>
      </c>
      <c r="D493" s="52">
        <v>35</v>
      </c>
      <c r="E493" s="53">
        <v>314.3</v>
      </c>
      <c r="F493" s="54">
        <f t="shared" si="14"/>
        <v>4.9054226246026425E-5</v>
      </c>
      <c r="G493" s="55">
        <f t="shared" si="15"/>
        <v>0.99670428642509246</v>
      </c>
    </row>
    <row r="494" spans="1:7" ht="38.25" x14ac:dyDescent="0.25">
      <c r="A494" s="50" t="s">
        <v>620</v>
      </c>
      <c r="B494" s="50" t="s">
        <v>621</v>
      </c>
      <c r="C494" s="51" t="s">
        <v>13</v>
      </c>
      <c r="D494" s="52">
        <v>10</v>
      </c>
      <c r="E494" s="53">
        <v>313.2</v>
      </c>
      <c r="F494" s="54">
        <f t="shared" si="14"/>
        <v>4.8882544257892061E-5</v>
      </c>
      <c r="G494" s="55">
        <f t="shared" si="15"/>
        <v>0.9967531689693504</v>
      </c>
    </row>
    <row r="495" spans="1:7" ht="51" x14ac:dyDescent="0.25">
      <c r="A495" s="50" t="s">
        <v>1351</v>
      </c>
      <c r="B495" s="50" t="s">
        <v>1352</v>
      </c>
      <c r="C495" s="51" t="s">
        <v>13</v>
      </c>
      <c r="D495" s="52">
        <v>2</v>
      </c>
      <c r="E495" s="53">
        <v>311.48</v>
      </c>
      <c r="F495" s="54">
        <f t="shared" si="14"/>
        <v>4.8614096058263793E-5</v>
      </c>
      <c r="G495" s="55">
        <f t="shared" si="15"/>
        <v>0.99680178306540868</v>
      </c>
    </row>
    <row r="496" spans="1:7" ht="25.5" x14ac:dyDescent="0.25">
      <c r="A496" s="50" t="s">
        <v>1334</v>
      </c>
      <c r="B496" s="50" t="s">
        <v>1335</v>
      </c>
      <c r="C496" s="51" t="s">
        <v>13</v>
      </c>
      <c r="D496" s="52">
        <v>21</v>
      </c>
      <c r="E496" s="53">
        <v>304.29000000000002</v>
      </c>
      <c r="F496" s="54">
        <f t="shared" si="14"/>
        <v>4.7491920154003756E-5</v>
      </c>
      <c r="G496" s="55">
        <f t="shared" si="15"/>
        <v>0.99684927498556264</v>
      </c>
    </row>
    <row r="497" spans="1:7" ht="51" x14ac:dyDescent="0.25">
      <c r="A497" s="50" t="s">
        <v>910</v>
      </c>
      <c r="B497" s="50" t="s">
        <v>911</v>
      </c>
      <c r="C497" s="51" t="s">
        <v>13</v>
      </c>
      <c r="D497" s="52">
        <v>11</v>
      </c>
      <c r="E497" s="53">
        <v>302.27999999999997</v>
      </c>
      <c r="F497" s="54">
        <f t="shared" si="14"/>
        <v>4.7178210339321875E-5</v>
      </c>
      <c r="G497" s="55">
        <f t="shared" si="15"/>
        <v>0.99689645319590192</v>
      </c>
    </row>
    <row r="498" spans="1:7" ht="38.25" x14ac:dyDescent="0.25">
      <c r="A498" s="50" t="s">
        <v>759</v>
      </c>
      <c r="B498" s="50" t="s">
        <v>760</v>
      </c>
      <c r="C498" s="51" t="s">
        <v>13</v>
      </c>
      <c r="D498" s="52">
        <v>3</v>
      </c>
      <c r="E498" s="53">
        <v>301.2</v>
      </c>
      <c r="F498" s="54">
        <f t="shared" si="14"/>
        <v>4.7009649841880871E-5</v>
      </c>
      <c r="G498" s="55">
        <f t="shared" si="15"/>
        <v>0.99694346284574376</v>
      </c>
    </row>
    <row r="499" spans="1:7" ht="38.25" x14ac:dyDescent="0.25">
      <c r="A499" s="50" t="s">
        <v>1554</v>
      </c>
      <c r="B499" s="50" t="s">
        <v>1555</v>
      </c>
      <c r="C499" s="51" t="s">
        <v>13</v>
      </c>
      <c r="D499" s="52">
        <v>11</v>
      </c>
      <c r="E499" s="53">
        <v>292.16000000000003</v>
      </c>
      <c r="F499" s="54">
        <f t="shared" si="14"/>
        <v>4.5598736048485778E-5</v>
      </c>
      <c r="G499" s="55">
        <f t="shared" si="15"/>
        <v>0.99698906158179224</v>
      </c>
    </row>
    <row r="500" spans="1:7" ht="38.25" x14ac:dyDescent="0.25">
      <c r="A500" s="50" t="s">
        <v>743</v>
      </c>
      <c r="B500" s="50" t="s">
        <v>744</v>
      </c>
      <c r="C500" s="51" t="s">
        <v>13</v>
      </c>
      <c r="D500" s="52">
        <v>34</v>
      </c>
      <c r="E500" s="53">
        <v>288.66000000000003</v>
      </c>
      <c r="F500" s="54">
        <f t="shared" si="14"/>
        <v>4.5052475177149183E-5</v>
      </c>
      <c r="G500" s="55">
        <f t="shared" si="15"/>
        <v>0.9970341140569694</v>
      </c>
    </row>
    <row r="501" spans="1:7" ht="25.5" x14ac:dyDescent="0.25">
      <c r="A501" s="50" t="s">
        <v>1167</v>
      </c>
      <c r="B501" s="50" t="s">
        <v>1168</v>
      </c>
      <c r="C501" s="51" t="s">
        <v>13</v>
      </c>
      <c r="D501" s="52">
        <v>12</v>
      </c>
      <c r="E501" s="53">
        <v>284.76</v>
      </c>
      <c r="F501" s="54">
        <f t="shared" si="14"/>
        <v>4.4443784491945541E-5</v>
      </c>
      <c r="G501" s="55">
        <f t="shared" si="15"/>
        <v>0.99707855784146138</v>
      </c>
    </row>
    <row r="502" spans="1:7" ht="25.5" x14ac:dyDescent="0.25">
      <c r="A502" s="50" t="s">
        <v>201</v>
      </c>
      <c r="B502" s="50" t="s">
        <v>202</v>
      </c>
      <c r="C502" s="51" t="s">
        <v>13</v>
      </c>
      <c r="D502" s="52">
        <v>16</v>
      </c>
      <c r="E502" s="53">
        <v>284.32</v>
      </c>
      <c r="F502" s="54">
        <f t="shared" si="14"/>
        <v>4.4375111696691794E-5</v>
      </c>
      <c r="G502" s="55">
        <f t="shared" si="15"/>
        <v>0.99712293295315801</v>
      </c>
    </row>
    <row r="503" spans="1:7" ht="51" x14ac:dyDescent="0.25">
      <c r="A503" s="50" t="s">
        <v>1405</v>
      </c>
      <c r="B503" s="50" t="s">
        <v>1406</v>
      </c>
      <c r="C503" s="51" t="s">
        <v>233</v>
      </c>
      <c r="D503" s="52">
        <v>21</v>
      </c>
      <c r="E503" s="53">
        <v>283.5</v>
      </c>
      <c r="F503" s="54">
        <f t="shared" si="14"/>
        <v>4.4247130578264366E-5</v>
      </c>
      <c r="G503" s="55">
        <f t="shared" si="15"/>
        <v>0.99716718008373628</v>
      </c>
    </row>
    <row r="504" spans="1:7" ht="38.25" x14ac:dyDescent="0.25">
      <c r="A504" s="50" t="s">
        <v>439</v>
      </c>
      <c r="B504" s="50" t="s">
        <v>440</v>
      </c>
      <c r="C504" s="51" t="s">
        <v>32</v>
      </c>
      <c r="D504" s="52">
        <v>1.95</v>
      </c>
      <c r="E504" s="53">
        <v>280.42</v>
      </c>
      <c r="F504" s="54">
        <f t="shared" si="14"/>
        <v>4.3766421011488165E-5</v>
      </c>
      <c r="G504" s="55">
        <f t="shared" si="15"/>
        <v>0.99721094650474773</v>
      </c>
    </row>
    <row r="505" spans="1:7" ht="38.25" x14ac:dyDescent="0.25">
      <c r="A505" s="50" t="s">
        <v>630</v>
      </c>
      <c r="B505" s="50" t="s">
        <v>631</v>
      </c>
      <c r="C505" s="51" t="s">
        <v>13</v>
      </c>
      <c r="D505" s="52">
        <v>6</v>
      </c>
      <c r="E505" s="53">
        <v>278.58</v>
      </c>
      <c r="F505" s="54">
        <f t="shared" si="14"/>
        <v>4.3479243867699778E-5</v>
      </c>
      <c r="G505" s="55">
        <f t="shared" si="15"/>
        <v>0.99725442574861545</v>
      </c>
    </row>
    <row r="506" spans="1:7" ht="25.5" x14ac:dyDescent="0.25">
      <c r="A506" s="50" t="s">
        <v>1099</v>
      </c>
      <c r="B506" s="50" t="s">
        <v>1100</v>
      </c>
      <c r="C506" s="51" t="s">
        <v>13</v>
      </c>
      <c r="D506" s="52">
        <v>36</v>
      </c>
      <c r="E506" s="53">
        <v>277.56</v>
      </c>
      <c r="F506" s="54">
        <f t="shared" si="14"/>
        <v>4.3320047842338827E-5</v>
      </c>
      <c r="G506" s="55">
        <f t="shared" si="15"/>
        <v>0.9972977457964578</v>
      </c>
    </row>
    <row r="507" spans="1:7" ht="25.5" x14ac:dyDescent="0.25">
      <c r="A507" s="50" t="s">
        <v>1215</v>
      </c>
      <c r="B507" s="50" t="s">
        <v>1216</v>
      </c>
      <c r="C507" s="51" t="s">
        <v>13</v>
      </c>
      <c r="D507" s="52">
        <v>8</v>
      </c>
      <c r="E507" s="53">
        <v>275.36</v>
      </c>
      <c r="F507" s="54">
        <f t="shared" si="14"/>
        <v>4.2976683866070113E-5</v>
      </c>
      <c r="G507" s="55">
        <f t="shared" si="15"/>
        <v>0.9973407224803239</v>
      </c>
    </row>
    <row r="508" spans="1:7" ht="51" x14ac:dyDescent="0.25">
      <c r="A508" s="50" t="s">
        <v>117</v>
      </c>
      <c r="B508" s="50" t="s">
        <v>118</v>
      </c>
      <c r="C508" s="51" t="s">
        <v>32</v>
      </c>
      <c r="D508" s="52">
        <v>909.5</v>
      </c>
      <c r="E508" s="53">
        <v>272.85000000000002</v>
      </c>
      <c r="F508" s="54">
        <f t="shared" si="14"/>
        <v>4.258493678405444E-5</v>
      </c>
      <c r="G508" s="55">
        <f t="shared" si="15"/>
        <v>0.99738330741710801</v>
      </c>
    </row>
    <row r="509" spans="1:7" ht="38.25" x14ac:dyDescent="0.25">
      <c r="A509" s="50" t="s">
        <v>1145</v>
      </c>
      <c r="B509" s="50" t="s">
        <v>1146</v>
      </c>
      <c r="C509" s="51" t="s">
        <v>13</v>
      </c>
      <c r="D509" s="52">
        <v>12</v>
      </c>
      <c r="E509" s="53">
        <v>270.72000000000003</v>
      </c>
      <c r="F509" s="54">
        <f t="shared" si="14"/>
        <v>4.2252498025212454E-5</v>
      </c>
      <c r="G509" s="55">
        <f t="shared" si="15"/>
        <v>0.99742555991513326</v>
      </c>
    </row>
    <row r="510" spans="1:7" ht="25.5" x14ac:dyDescent="0.25">
      <c r="A510" s="50" t="s">
        <v>1378</v>
      </c>
      <c r="B510" s="50" t="s">
        <v>1379</v>
      </c>
      <c r="C510" s="51" t="s">
        <v>13</v>
      </c>
      <c r="D510" s="52">
        <v>1</v>
      </c>
      <c r="E510" s="53">
        <v>266.93</v>
      </c>
      <c r="F510" s="54">
        <f t="shared" si="14"/>
        <v>4.1660975538822247E-5</v>
      </c>
      <c r="G510" s="55">
        <f t="shared" si="15"/>
        <v>0.99746722089067208</v>
      </c>
    </row>
    <row r="511" spans="1:7" s="61" customFormat="1" ht="51" x14ac:dyDescent="0.25">
      <c r="A511" s="50" t="s">
        <v>839</v>
      </c>
      <c r="B511" s="50" t="s">
        <v>840</v>
      </c>
      <c r="C511" s="51" t="s">
        <v>13</v>
      </c>
      <c r="D511" s="52">
        <v>8</v>
      </c>
      <c r="E511" s="53">
        <v>264.95999999999998</v>
      </c>
      <c r="F511" s="54">
        <f t="shared" si="14"/>
        <v>4.1353508705527072E-5</v>
      </c>
      <c r="G511" s="55">
        <f t="shared" si="15"/>
        <v>0.99750857439937757</v>
      </c>
    </row>
    <row r="512" spans="1:7" ht="76.5" x14ac:dyDescent="0.25">
      <c r="A512" s="50" t="s">
        <v>227</v>
      </c>
      <c r="B512" s="56" t="s">
        <v>228</v>
      </c>
      <c r="C512" s="58" t="s">
        <v>32</v>
      </c>
      <c r="D512" s="59">
        <v>5.13</v>
      </c>
      <c r="E512" s="60">
        <v>263.57</v>
      </c>
      <c r="F512" s="54">
        <f t="shared" si="14"/>
        <v>4.1136565102339116E-5</v>
      </c>
      <c r="G512" s="55">
        <f t="shared" si="15"/>
        <v>0.99754971096447986</v>
      </c>
    </row>
    <row r="513" spans="1:7" ht="38.25" x14ac:dyDescent="0.25">
      <c r="A513" s="50" t="s">
        <v>1037</v>
      </c>
      <c r="B513" s="56" t="s">
        <v>1038</v>
      </c>
      <c r="C513" s="58" t="s">
        <v>13</v>
      </c>
      <c r="D513" s="59">
        <v>20</v>
      </c>
      <c r="E513" s="60">
        <v>261.8</v>
      </c>
      <c r="F513" s="54">
        <f t="shared" si="14"/>
        <v>4.0860313175977466E-5</v>
      </c>
      <c r="G513" s="55">
        <f t="shared" si="15"/>
        <v>0.99759057127765582</v>
      </c>
    </row>
    <row r="514" spans="1:7" ht="25.5" x14ac:dyDescent="0.25">
      <c r="A514" s="50" t="s">
        <v>1161</v>
      </c>
      <c r="B514" s="50" t="s">
        <v>1162</v>
      </c>
      <c r="C514" s="51" t="s">
        <v>13</v>
      </c>
      <c r="D514" s="52">
        <v>1</v>
      </c>
      <c r="E514" s="53">
        <v>256.41000000000003</v>
      </c>
      <c r="F514" s="54">
        <f t="shared" si="14"/>
        <v>4.0019071434119109E-5</v>
      </c>
      <c r="G514" s="55">
        <f t="shared" si="15"/>
        <v>0.99763059034908996</v>
      </c>
    </row>
    <row r="515" spans="1:7" ht="25.5" x14ac:dyDescent="0.25">
      <c r="A515" s="50" t="s">
        <v>1192</v>
      </c>
      <c r="B515" s="50" t="s">
        <v>1193</v>
      </c>
      <c r="C515" s="51" t="s">
        <v>47</v>
      </c>
      <c r="D515" s="52">
        <v>6.6</v>
      </c>
      <c r="E515" s="53">
        <v>253.57</v>
      </c>
      <c r="F515" s="54">
        <f t="shared" si="14"/>
        <v>3.9575819755663124E-5</v>
      </c>
      <c r="G515" s="55">
        <f t="shared" si="15"/>
        <v>0.99767016616884563</v>
      </c>
    </row>
    <row r="516" spans="1:7" ht="38.25" x14ac:dyDescent="0.25">
      <c r="A516" s="56" t="s">
        <v>1047</v>
      </c>
      <c r="B516" s="57" t="s">
        <v>1048</v>
      </c>
      <c r="C516" s="58" t="s">
        <v>13</v>
      </c>
      <c r="D516" s="59">
        <v>8</v>
      </c>
      <c r="E516" s="53">
        <v>252.88</v>
      </c>
      <c r="F516" s="54">
        <f t="shared" si="14"/>
        <v>3.9468128326742477E-5</v>
      </c>
      <c r="G516" s="55">
        <f t="shared" si="15"/>
        <v>0.99770963429717241</v>
      </c>
    </row>
    <row r="517" spans="1:7" x14ac:dyDescent="0.25">
      <c r="A517" s="50" t="s">
        <v>659</v>
      </c>
      <c r="B517" s="56" t="s">
        <v>660</v>
      </c>
      <c r="C517" s="58" t="s">
        <v>13</v>
      </c>
      <c r="D517" s="59">
        <v>10</v>
      </c>
      <c r="E517" s="60">
        <v>252</v>
      </c>
      <c r="F517" s="54">
        <f t="shared" si="14"/>
        <v>3.933078273623499E-5</v>
      </c>
      <c r="G517" s="55">
        <f t="shared" si="15"/>
        <v>0.99774896507990862</v>
      </c>
    </row>
    <row r="518" spans="1:7" ht="38.25" x14ac:dyDescent="0.25">
      <c r="A518" s="50" t="s">
        <v>1041</v>
      </c>
      <c r="B518" s="56" t="s">
        <v>1042</v>
      </c>
      <c r="C518" s="58" t="s">
        <v>13</v>
      </c>
      <c r="D518" s="59">
        <v>10</v>
      </c>
      <c r="E518" s="60">
        <v>242</v>
      </c>
      <c r="F518" s="54">
        <f t="shared" si="14"/>
        <v>3.7770037389558998E-5</v>
      </c>
      <c r="G518" s="55">
        <f t="shared" si="15"/>
        <v>0.99778673511729821</v>
      </c>
    </row>
    <row r="519" spans="1:7" ht="38.25" x14ac:dyDescent="0.25">
      <c r="A519" s="50" t="s">
        <v>989</v>
      </c>
      <c r="B519" s="56" t="s">
        <v>990</v>
      </c>
      <c r="C519" s="58" t="s">
        <v>47</v>
      </c>
      <c r="D519" s="59">
        <v>20</v>
      </c>
      <c r="E519" s="60">
        <v>237</v>
      </c>
      <c r="F519" s="54">
        <f t="shared" si="14"/>
        <v>3.6989664716221005E-5</v>
      </c>
      <c r="G519" s="55">
        <f t="shared" si="15"/>
        <v>0.99782372478201442</v>
      </c>
    </row>
    <row r="520" spans="1:7" ht="51" x14ac:dyDescent="0.25">
      <c r="A520" s="50" t="s">
        <v>1407</v>
      </c>
      <c r="B520" s="56" t="s">
        <v>1408</v>
      </c>
      <c r="C520" s="58" t="s">
        <v>233</v>
      </c>
      <c r="D520" s="59">
        <v>24</v>
      </c>
      <c r="E520" s="60">
        <v>234.72</v>
      </c>
      <c r="F520" s="54">
        <f t="shared" si="14"/>
        <v>3.6633814777178878E-5</v>
      </c>
      <c r="G520" s="55">
        <f t="shared" si="15"/>
        <v>0.99786035859679156</v>
      </c>
    </row>
    <row r="521" spans="1:7" ht="51" x14ac:dyDescent="0.25">
      <c r="A521" s="50" t="s">
        <v>236</v>
      </c>
      <c r="B521" s="50" t="s">
        <v>237</v>
      </c>
      <c r="C521" s="51" t="s">
        <v>233</v>
      </c>
      <c r="D521" s="52">
        <v>26</v>
      </c>
      <c r="E521" s="53">
        <v>230.1</v>
      </c>
      <c r="F521" s="54">
        <f t="shared" si="14"/>
        <v>3.5912750427014567E-5</v>
      </c>
      <c r="G521" s="55">
        <f t="shared" si="15"/>
        <v>0.99789627134721859</v>
      </c>
    </row>
    <row r="522" spans="1:7" ht="25.5" x14ac:dyDescent="0.25">
      <c r="A522" s="50" t="s">
        <v>1366</v>
      </c>
      <c r="B522" s="56" t="s">
        <v>1367</v>
      </c>
      <c r="C522" s="58" t="s">
        <v>47</v>
      </c>
      <c r="D522" s="59">
        <v>42.69</v>
      </c>
      <c r="E522" s="60">
        <v>227.53</v>
      </c>
      <c r="F522" s="54">
        <f t="shared" si="14"/>
        <v>3.5511638872918841E-5</v>
      </c>
      <c r="G522" s="55">
        <f t="shared" si="15"/>
        <v>0.99793178298609153</v>
      </c>
    </row>
    <row r="523" spans="1:7" ht="25.5" x14ac:dyDescent="0.25">
      <c r="A523" s="50" t="s">
        <v>1182</v>
      </c>
      <c r="B523" s="50" t="s">
        <v>1183</v>
      </c>
      <c r="C523" s="51" t="s">
        <v>13</v>
      </c>
      <c r="D523" s="52">
        <v>3</v>
      </c>
      <c r="E523" s="53">
        <v>224.73</v>
      </c>
      <c r="F523" s="54">
        <f t="shared" si="14"/>
        <v>3.5074630175849562E-5</v>
      </c>
      <c r="G523" s="55">
        <f t="shared" si="15"/>
        <v>0.99796685761626736</v>
      </c>
    </row>
    <row r="524" spans="1:7" ht="25.5" x14ac:dyDescent="0.25">
      <c r="A524" s="50" t="s">
        <v>1480</v>
      </c>
      <c r="B524" s="50" t="s">
        <v>1481</v>
      </c>
      <c r="C524" s="51" t="s">
        <v>47</v>
      </c>
      <c r="D524" s="52">
        <v>9.3000000000000007</v>
      </c>
      <c r="E524" s="53">
        <v>224.13</v>
      </c>
      <c r="F524" s="54">
        <f t="shared" si="14"/>
        <v>3.4980985455049005E-5</v>
      </c>
      <c r="G524" s="55">
        <f t="shared" si="15"/>
        <v>0.99800183860172242</v>
      </c>
    </row>
    <row r="525" spans="1:7" ht="25.5" x14ac:dyDescent="0.25">
      <c r="A525" s="50" t="s">
        <v>1552</v>
      </c>
      <c r="B525" s="50" t="s">
        <v>1553</v>
      </c>
      <c r="C525" s="51" t="s">
        <v>13</v>
      </c>
      <c r="D525" s="52">
        <v>10</v>
      </c>
      <c r="E525" s="53">
        <v>216</v>
      </c>
      <c r="F525" s="54">
        <f t="shared" si="14"/>
        <v>3.3712099488201421E-5</v>
      </c>
      <c r="G525" s="55">
        <f t="shared" si="15"/>
        <v>0.99803555070121064</v>
      </c>
    </row>
    <row r="526" spans="1:7" ht="25.5" x14ac:dyDescent="0.25">
      <c r="A526" s="50" t="s">
        <v>644</v>
      </c>
      <c r="B526" s="50" t="s">
        <v>645</v>
      </c>
      <c r="C526" s="51" t="s">
        <v>13</v>
      </c>
      <c r="D526" s="52">
        <v>6</v>
      </c>
      <c r="E526" s="53">
        <v>215.1</v>
      </c>
      <c r="F526" s="54">
        <f t="shared" si="14"/>
        <v>3.3571632407000581E-5</v>
      </c>
      <c r="G526" s="55">
        <f t="shared" si="15"/>
        <v>0.99806912233361766</v>
      </c>
    </row>
    <row r="527" spans="1:7" ht="25.5" x14ac:dyDescent="0.25">
      <c r="A527" s="50" t="s">
        <v>1382</v>
      </c>
      <c r="B527" s="50" t="s">
        <v>1383</v>
      </c>
      <c r="C527" s="51" t="s">
        <v>13</v>
      </c>
      <c r="D527" s="52">
        <v>1</v>
      </c>
      <c r="E527" s="53">
        <v>213.54</v>
      </c>
      <c r="F527" s="54">
        <f t="shared" si="14"/>
        <v>3.3328156132919124E-5</v>
      </c>
      <c r="G527" s="55">
        <f t="shared" si="15"/>
        <v>0.99810245048975055</v>
      </c>
    </row>
    <row r="528" spans="1:7" ht="51" x14ac:dyDescent="0.25">
      <c r="A528" s="50" t="s">
        <v>866</v>
      </c>
      <c r="B528" s="50" t="s">
        <v>867</v>
      </c>
      <c r="C528" s="51" t="s">
        <v>13</v>
      </c>
      <c r="D528" s="52">
        <v>30</v>
      </c>
      <c r="E528" s="53">
        <v>209.4</v>
      </c>
      <c r="F528" s="54">
        <f t="shared" si="14"/>
        <v>3.2682007559395265E-5</v>
      </c>
      <c r="G528" s="55">
        <f t="shared" si="15"/>
        <v>0.9981351324973099</v>
      </c>
    </row>
    <row r="529" spans="1:7" ht="25.5" x14ac:dyDescent="0.25">
      <c r="A529" s="50" t="s">
        <v>1107</v>
      </c>
      <c r="B529" s="50" t="s">
        <v>1108</v>
      </c>
      <c r="C529" s="51" t="s">
        <v>13</v>
      </c>
      <c r="D529" s="52">
        <v>2</v>
      </c>
      <c r="E529" s="53">
        <v>206.48</v>
      </c>
      <c r="F529" s="54">
        <f t="shared" ref="F529:F592" si="16">E529/SUM(E:E)</f>
        <v>3.2226269918165875E-5</v>
      </c>
      <c r="G529" s="55">
        <f t="shared" si="15"/>
        <v>0.99816735876722806</v>
      </c>
    </row>
    <row r="530" spans="1:7" ht="51" x14ac:dyDescent="0.25">
      <c r="A530" s="50" t="s">
        <v>893</v>
      </c>
      <c r="B530" s="50" t="s">
        <v>894</v>
      </c>
      <c r="C530" s="51" t="s">
        <v>13</v>
      </c>
      <c r="D530" s="52">
        <v>26</v>
      </c>
      <c r="E530" s="53">
        <v>205.14</v>
      </c>
      <c r="F530" s="54">
        <f t="shared" si="16"/>
        <v>3.2017130041711295E-5</v>
      </c>
      <c r="G530" s="55">
        <f t="shared" si="15"/>
        <v>0.99819937589726981</v>
      </c>
    </row>
    <row r="531" spans="1:7" ht="25.5" x14ac:dyDescent="0.25">
      <c r="A531" s="56" t="s">
        <v>1065</v>
      </c>
      <c r="B531" s="57" t="s">
        <v>1066</v>
      </c>
      <c r="C531" s="58" t="s">
        <v>13</v>
      </c>
      <c r="D531" s="59">
        <v>13</v>
      </c>
      <c r="E531" s="53">
        <v>202.28</v>
      </c>
      <c r="F531" s="54">
        <f t="shared" si="16"/>
        <v>3.1570756872561964E-5</v>
      </c>
      <c r="G531" s="55">
        <f t="shared" ref="G531:G594" si="17">F531+G530</f>
        <v>0.99823094665414236</v>
      </c>
    </row>
    <row r="532" spans="1:7" ht="25.5" x14ac:dyDescent="0.25">
      <c r="A532" s="50" t="s">
        <v>1532</v>
      </c>
      <c r="B532" s="56" t="s">
        <v>1533</v>
      </c>
      <c r="C532" s="58" t="s">
        <v>13</v>
      </c>
      <c r="D532" s="59">
        <v>6</v>
      </c>
      <c r="E532" s="60">
        <v>201</v>
      </c>
      <c r="F532" s="54">
        <f t="shared" si="16"/>
        <v>3.1370981468187436E-5</v>
      </c>
      <c r="G532" s="55">
        <f t="shared" si="17"/>
        <v>0.99826231763561057</v>
      </c>
    </row>
    <row r="533" spans="1:7" ht="51" x14ac:dyDescent="0.25">
      <c r="A533" s="50" t="s">
        <v>888</v>
      </c>
      <c r="B533" s="56" t="s">
        <v>889</v>
      </c>
      <c r="C533" s="58" t="s">
        <v>13</v>
      </c>
      <c r="D533" s="59">
        <v>6</v>
      </c>
      <c r="E533" s="60">
        <v>192.96</v>
      </c>
      <c r="F533" s="54">
        <f t="shared" si="16"/>
        <v>3.0116142209459938E-5</v>
      </c>
      <c r="G533" s="55">
        <f t="shared" si="17"/>
        <v>0.99829243377782007</v>
      </c>
    </row>
    <row r="534" spans="1:7" ht="51" x14ac:dyDescent="0.25">
      <c r="A534" s="50" t="s">
        <v>262</v>
      </c>
      <c r="B534" s="56" t="s">
        <v>263</v>
      </c>
      <c r="C534" s="58" t="s">
        <v>233</v>
      </c>
      <c r="D534" s="59">
        <v>17</v>
      </c>
      <c r="E534" s="60">
        <v>187.51</v>
      </c>
      <c r="F534" s="54">
        <f t="shared" si="16"/>
        <v>2.9265535995521521E-5</v>
      </c>
      <c r="G534" s="55">
        <f t="shared" si="17"/>
        <v>0.99832169931381554</v>
      </c>
    </row>
    <row r="535" spans="1:7" ht="51" x14ac:dyDescent="0.25">
      <c r="A535" s="50" t="s">
        <v>882</v>
      </c>
      <c r="B535" s="50" t="s">
        <v>883</v>
      </c>
      <c r="C535" s="51" t="s">
        <v>13</v>
      </c>
      <c r="D535" s="52">
        <v>7</v>
      </c>
      <c r="E535" s="53">
        <v>187.32</v>
      </c>
      <c r="F535" s="54">
        <f t="shared" si="16"/>
        <v>2.9235881833934678E-5</v>
      </c>
      <c r="G535" s="55">
        <f t="shared" si="17"/>
        <v>0.99835093519564944</v>
      </c>
    </row>
    <row r="536" spans="1:7" ht="25.5" x14ac:dyDescent="0.25">
      <c r="A536" s="50" t="s">
        <v>54</v>
      </c>
      <c r="B536" s="56" t="s">
        <v>55</v>
      </c>
      <c r="C536" s="58" t="s">
        <v>13</v>
      </c>
      <c r="D536" s="59">
        <v>2</v>
      </c>
      <c r="E536" s="60">
        <v>186.14</v>
      </c>
      <c r="F536" s="54">
        <f t="shared" si="16"/>
        <v>2.9051713883026908E-5</v>
      </c>
      <c r="G536" s="55">
        <f t="shared" si="17"/>
        <v>0.99837998690953245</v>
      </c>
    </row>
    <row r="537" spans="1:7" ht="38.25" x14ac:dyDescent="0.25">
      <c r="A537" s="50" t="s">
        <v>914</v>
      </c>
      <c r="B537" s="56" t="s">
        <v>915</v>
      </c>
      <c r="C537" s="58" t="s">
        <v>13</v>
      </c>
      <c r="D537" s="59">
        <v>7</v>
      </c>
      <c r="E537" s="60">
        <v>181.3</v>
      </c>
      <c r="F537" s="54">
        <f t="shared" si="16"/>
        <v>2.8296313135235733E-5</v>
      </c>
      <c r="G537" s="55">
        <f t="shared" si="17"/>
        <v>0.99840828322266773</v>
      </c>
    </row>
    <row r="538" spans="1:7" ht="51" x14ac:dyDescent="0.25">
      <c r="A538" s="50" t="s">
        <v>1095</v>
      </c>
      <c r="B538" s="50" t="s">
        <v>1096</v>
      </c>
      <c r="C538" s="51" t="s">
        <v>13</v>
      </c>
      <c r="D538" s="52">
        <v>4</v>
      </c>
      <c r="E538" s="53">
        <v>179.04</v>
      </c>
      <c r="F538" s="54">
        <f t="shared" si="16"/>
        <v>2.7943584686886956E-5</v>
      </c>
      <c r="G538" s="55">
        <f t="shared" si="17"/>
        <v>0.99843622680735467</v>
      </c>
    </row>
    <row r="539" spans="1:7" ht="25.5" x14ac:dyDescent="0.25">
      <c r="A539" s="50" t="s">
        <v>1087</v>
      </c>
      <c r="B539" s="56" t="s">
        <v>1088</v>
      </c>
      <c r="C539" s="58" t="s">
        <v>13</v>
      </c>
      <c r="D539" s="59">
        <v>1</v>
      </c>
      <c r="E539" s="60">
        <v>176.69</v>
      </c>
      <c r="F539" s="54">
        <f t="shared" si="16"/>
        <v>2.7576809530418098E-5</v>
      </c>
      <c r="G539" s="55">
        <f t="shared" si="17"/>
        <v>0.99846380361688514</v>
      </c>
    </row>
    <row r="540" spans="1:7" ht="25.5" x14ac:dyDescent="0.25">
      <c r="A540" s="50" t="s">
        <v>1087</v>
      </c>
      <c r="B540" s="50" t="s">
        <v>1088</v>
      </c>
      <c r="C540" s="51" t="s">
        <v>13</v>
      </c>
      <c r="D540" s="52">
        <v>1</v>
      </c>
      <c r="E540" s="53">
        <v>176.69</v>
      </c>
      <c r="F540" s="54">
        <f t="shared" si="16"/>
        <v>2.7576809530418098E-5</v>
      </c>
      <c r="G540" s="55">
        <f t="shared" si="17"/>
        <v>0.99849138042641561</v>
      </c>
    </row>
    <row r="541" spans="1:7" ht="51" x14ac:dyDescent="0.25">
      <c r="A541" s="50" t="s">
        <v>1394</v>
      </c>
      <c r="B541" s="56" t="s">
        <v>1395</v>
      </c>
      <c r="C541" s="58" t="s">
        <v>233</v>
      </c>
      <c r="D541" s="59">
        <v>19</v>
      </c>
      <c r="E541" s="60">
        <v>170.62</v>
      </c>
      <c r="F541" s="54">
        <f t="shared" si="16"/>
        <v>2.6629437104985774E-5</v>
      </c>
      <c r="G541" s="55">
        <f t="shared" si="17"/>
        <v>0.99851800986352057</v>
      </c>
    </row>
    <row r="542" spans="1:7" ht="25.5" x14ac:dyDescent="0.25">
      <c r="A542" s="50" t="s">
        <v>1518</v>
      </c>
      <c r="B542" s="56" t="s">
        <v>1519</v>
      </c>
      <c r="C542" s="58" t="s">
        <v>13</v>
      </c>
      <c r="D542" s="59">
        <v>4</v>
      </c>
      <c r="E542" s="60">
        <v>169.88</v>
      </c>
      <c r="F542" s="54">
        <f t="shared" si="16"/>
        <v>2.6513941949331748E-5</v>
      </c>
      <c r="G542" s="55">
        <f t="shared" si="17"/>
        <v>0.99854452380546987</v>
      </c>
    </row>
    <row r="543" spans="1:7" ht="25.5" x14ac:dyDescent="0.25">
      <c r="A543" s="50" t="s">
        <v>1473</v>
      </c>
      <c r="B543" s="50" t="s">
        <v>1474</v>
      </c>
      <c r="C543" s="51" t="s">
        <v>233</v>
      </c>
      <c r="D543" s="52">
        <v>11.2</v>
      </c>
      <c r="E543" s="53">
        <v>166.54</v>
      </c>
      <c r="F543" s="54">
        <f t="shared" si="16"/>
        <v>2.5992653003541964E-5</v>
      </c>
      <c r="G543" s="55">
        <f t="shared" si="17"/>
        <v>0.99857051645847339</v>
      </c>
    </row>
    <row r="544" spans="1:7" x14ac:dyDescent="0.25">
      <c r="A544" s="50" t="s">
        <v>681</v>
      </c>
      <c r="B544" s="50" t="s">
        <v>682</v>
      </c>
      <c r="C544" s="51" t="s">
        <v>47</v>
      </c>
      <c r="D544" s="52">
        <v>6.72</v>
      </c>
      <c r="E544" s="53">
        <v>166.05</v>
      </c>
      <c r="F544" s="54">
        <f t="shared" si="16"/>
        <v>2.5916176481554845E-5</v>
      </c>
      <c r="G544" s="55">
        <f t="shared" si="17"/>
        <v>0.9985964326349549</v>
      </c>
    </row>
    <row r="545" spans="1:7" ht="51" x14ac:dyDescent="0.25">
      <c r="A545" s="50" t="s">
        <v>897</v>
      </c>
      <c r="B545" s="50" t="s">
        <v>898</v>
      </c>
      <c r="C545" s="51" t="s">
        <v>13</v>
      </c>
      <c r="D545" s="52">
        <v>13</v>
      </c>
      <c r="E545" s="53">
        <v>162.5</v>
      </c>
      <c r="F545" s="54">
        <f t="shared" si="16"/>
        <v>2.5362111883484867E-5</v>
      </c>
      <c r="G545" s="55">
        <f t="shared" si="17"/>
        <v>0.99862179474683843</v>
      </c>
    </row>
    <row r="546" spans="1:7" ht="25.5" x14ac:dyDescent="0.25">
      <c r="A546" s="50" t="s">
        <v>497</v>
      </c>
      <c r="B546" s="50" t="s">
        <v>498</v>
      </c>
      <c r="C546" s="51" t="s">
        <v>32</v>
      </c>
      <c r="D546" s="52">
        <v>37.36</v>
      </c>
      <c r="E546" s="53">
        <v>160.63999999999999</v>
      </c>
      <c r="F546" s="54">
        <f t="shared" si="16"/>
        <v>2.5071813249003131E-5</v>
      </c>
      <c r="G546" s="55">
        <f t="shared" si="17"/>
        <v>0.99864686656008739</v>
      </c>
    </row>
    <row r="547" spans="1:7" ht="25.5" x14ac:dyDescent="0.25">
      <c r="A547" s="50" t="s">
        <v>1159</v>
      </c>
      <c r="B547" s="50" t="s">
        <v>1160</v>
      </c>
      <c r="C547" s="51" t="s">
        <v>13</v>
      </c>
      <c r="D547" s="52">
        <v>1</v>
      </c>
      <c r="E547" s="53">
        <v>152.63</v>
      </c>
      <c r="F547" s="54">
        <f t="shared" si="16"/>
        <v>2.3821656226315662E-5</v>
      </c>
      <c r="G547" s="55">
        <f t="shared" si="17"/>
        <v>0.99867068821631366</v>
      </c>
    </row>
    <row r="548" spans="1:7" ht="51" x14ac:dyDescent="0.25">
      <c r="A548" s="50" t="s">
        <v>781</v>
      </c>
      <c r="B548" s="50" t="s">
        <v>782</v>
      </c>
      <c r="C548" s="51" t="s">
        <v>13</v>
      </c>
      <c r="D548" s="52">
        <v>8</v>
      </c>
      <c r="E548" s="53">
        <v>152.16</v>
      </c>
      <c r="F548" s="54">
        <f t="shared" si="16"/>
        <v>2.3748301195021889E-5</v>
      </c>
      <c r="G548" s="55">
        <f t="shared" si="17"/>
        <v>0.99869443651750867</v>
      </c>
    </row>
    <row r="549" spans="1:7" ht="38.25" x14ac:dyDescent="0.25">
      <c r="A549" s="50" t="s">
        <v>793</v>
      </c>
      <c r="B549" s="56" t="s">
        <v>794</v>
      </c>
      <c r="C549" s="58" t="s">
        <v>13</v>
      </c>
      <c r="D549" s="59">
        <v>2</v>
      </c>
      <c r="E549" s="60">
        <v>152.12</v>
      </c>
      <c r="F549" s="54">
        <f t="shared" si="16"/>
        <v>2.3742058213635187E-5</v>
      </c>
      <c r="G549" s="55">
        <f t="shared" si="17"/>
        <v>0.99871817857572232</v>
      </c>
    </row>
    <row r="550" spans="1:7" ht="38.25" x14ac:dyDescent="0.25">
      <c r="A550" s="50" t="s">
        <v>789</v>
      </c>
      <c r="B550" s="50" t="s">
        <v>790</v>
      </c>
      <c r="C550" s="51" t="s">
        <v>13</v>
      </c>
      <c r="D550" s="52">
        <v>8</v>
      </c>
      <c r="E550" s="53">
        <v>151.6</v>
      </c>
      <c r="F550" s="54">
        <f t="shared" si="16"/>
        <v>2.3660899455608034E-5</v>
      </c>
      <c r="G550" s="55">
        <f t="shared" si="17"/>
        <v>0.99874183947517792</v>
      </c>
    </row>
    <row r="551" spans="1:7" ht="51" x14ac:dyDescent="0.25">
      <c r="A551" s="50" t="s">
        <v>884</v>
      </c>
      <c r="B551" s="50" t="s">
        <v>885</v>
      </c>
      <c r="C551" s="51" t="s">
        <v>13</v>
      </c>
      <c r="D551" s="52">
        <v>5</v>
      </c>
      <c r="E551" s="53">
        <v>151.15</v>
      </c>
      <c r="F551" s="54">
        <f t="shared" si="16"/>
        <v>2.3590665915007618E-5</v>
      </c>
      <c r="G551" s="55">
        <f t="shared" si="17"/>
        <v>0.99876543014109298</v>
      </c>
    </row>
    <row r="552" spans="1:7" ht="25.5" x14ac:dyDescent="0.25">
      <c r="A552" s="50" t="s">
        <v>1163</v>
      </c>
      <c r="B552" s="50" t="s">
        <v>1164</v>
      </c>
      <c r="C552" s="51" t="s">
        <v>13</v>
      </c>
      <c r="D552" s="52">
        <v>1</v>
      </c>
      <c r="E552" s="53">
        <v>150.38</v>
      </c>
      <c r="F552" s="54">
        <f t="shared" si="16"/>
        <v>2.3470488523313562E-5</v>
      </c>
      <c r="G552" s="55">
        <f t="shared" si="17"/>
        <v>0.99878890062961634</v>
      </c>
    </row>
    <row r="553" spans="1:7" ht="25.5" x14ac:dyDescent="0.25">
      <c r="A553" s="50" t="s">
        <v>1562</v>
      </c>
      <c r="B553" s="50" t="s">
        <v>1563</v>
      </c>
      <c r="C553" s="51" t="s">
        <v>13</v>
      </c>
      <c r="D553" s="52">
        <v>12</v>
      </c>
      <c r="E553" s="53">
        <v>147.47999999999999</v>
      </c>
      <c r="F553" s="54">
        <f t="shared" si="16"/>
        <v>2.3017872372777525E-5</v>
      </c>
      <c r="G553" s="55">
        <f t="shared" si="17"/>
        <v>0.99881191850198914</v>
      </c>
    </row>
    <row r="554" spans="1:7" ht="51" x14ac:dyDescent="0.25">
      <c r="A554" s="50" t="s">
        <v>876</v>
      </c>
      <c r="B554" s="50" t="s">
        <v>877</v>
      </c>
      <c r="C554" s="51" t="s">
        <v>13</v>
      </c>
      <c r="D554" s="52">
        <v>9</v>
      </c>
      <c r="E554" s="53">
        <v>142.74</v>
      </c>
      <c r="F554" s="54">
        <f t="shared" si="16"/>
        <v>2.2278079078453108E-5</v>
      </c>
      <c r="G554" s="55">
        <f t="shared" si="17"/>
        <v>0.99883419658106765</v>
      </c>
    </row>
    <row r="555" spans="1:7" ht="63.75" x14ac:dyDescent="0.25">
      <c r="A555" s="50" t="s">
        <v>809</v>
      </c>
      <c r="B555" s="50" t="s">
        <v>810</v>
      </c>
      <c r="C555" s="51" t="s">
        <v>13</v>
      </c>
      <c r="D555" s="52">
        <v>1</v>
      </c>
      <c r="E555" s="53">
        <v>136.55000000000001</v>
      </c>
      <c r="F555" s="54">
        <f t="shared" si="16"/>
        <v>2.131197770886067E-5</v>
      </c>
      <c r="G555" s="55">
        <f t="shared" si="17"/>
        <v>0.99885550855877647</v>
      </c>
    </row>
    <row r="556" spans="1:7" ht="38.25" x14ac:dyDescent="0.25">
      <c r="A556" s="50" t="s">
        <v>1528</v>
      </c>
      <c r="B556" s="56" t="s">
        <v>1529</v>
      </c>
      <c r="C556" s="58" t="s">
        <v>13</v>
      </c>
      <c r="D556" s="59">
        <v>3</v>
      </c>
      <c r="E556" s="60">
        <v>136.5</v>
      </c>
      <c r="F556" s="54">
        <f t="shared" si="16"/>
        <v>2.1304173982127287E-5</v>
      </c>
      <c r="G556" s="55">
        <f t="shared" si="17"/>
        <v>0.99887681273275863</v>
      </c>
    </row>
    <row r="557" spans="1:7" ht="38.25" x14ac:dyDescent="0.25">
      <c r="A557" s="50" t="s">
        <v>123</v>
      </c>
      <c r="B557" s="50" t="s">
        <v>124</v>
      </c>
      <c r="C557" s="51" t="s">
        <v>13</v>
      </c>
      <c r="D557" s="52">
        <v>2</v>
      </c>
      <c r="E557" s="53">
        <v>135.66</v>
      </c>
      <c r="F557" s="54">
        <f t="shared" si="16"/>
        <v>2.1173071373006503E-5</v>
      </c>
      <c r="G557" s="55">
        <f t="shared" si="17"/>
        <v>0.99889798580413169</v>
      </c>
    </row>
    <row r="558" spans="1:7" ht="38.25" x14ac:dyDescent="0.25">
      <c r="A558" s="50" t="s">
        <v>121</v>
      </c>
      <c r="B558" s="50" t="s">
        <v>122</v>
      </c>
      <c r="C558" s="51" t="s">
        <v>13</v>
      </c>
      <c r="D558" s="52">
        <v>2</v>
      </c>
      <c r="E558" s="53">
        <v>135</v>
      </c>
      <c r="F558" s="54">
        <f t="shared" si="16"/>
        <v>2.1070062180125889E-5</v>
      </c>
      <c r="G558" s="55">
        <f t="shared" si="17"/>
        <v>0.9989190558663118</v>
      </c>
    </row>
    <row r="559" spans="1:7" ht="25.5" x14ac:dyDescent="0.25">
      <c r="A559" s="50" t="s">
        <v>154</v>
      </c>
      <c r="B559" s="50" t="s">
        <v>155</v>
      </c>
      <c r="C559" s="51" t="s">
        <v>32</v>
      </c>
      <c r="D559" s="52">
        <v>153</v>
      </c>
      <c r="E559" s="53">
        <v>130.05000000000001</v>
      </c>
      <c r="F559" s="54">
        <f t="shared" si="16"/>
        <v>2.0297493233521275E-5</v>
      </c>
      <c r="G559" s="55">
        <f t="shared" si="17"/>
        <v>0.99893935335954531</v>
      </c>
    </row>
    <row r="560" spans="1:7" ht="25.5" x14ac:dyDescent="0.25">
      <c r="A560" s="50" t="s">
        <v>156</v>
      </c>
      <c r="B560" s="50" t="s">
        <v>157</v>
      </c>
      <c r="C560" s="51" t="s">
        <v>32</v>
      </c>
      <c r="D560" s="52">
        <v>153</v>
      </c>
      <c r="E560" s="53">
        <v>130.05000000000001</v>
      </c>
      <c r="F560" s="54">
        <f t="shared" si="16"/>
        <v>2.0297493233521275E-5</v>
      </c>
      <c r="G560" s="55">
        <f t="shared" si="17"/>
        <v>0.99895965085277882</v>
      </c>
    </row>
    <row r="561" spans="1:7" ht="25.5" x14ac:dyDescent="0.25">
      <c r="A561" s="50" t="s">
        <v>158</v>
      </c>
      <c r="B561" s="50" t="s">
        <v>159</v>
      </c>
      <c r="C561" s="51" t="s">
        <v>32</v>
      </c>
      <c r="D561" s="52">
        <v>153</v>
      </c>
      <c r="E561" s="53">
        <v>130.05000000000001</v>
      </c>
      <c r="F561" s="54">
        <f t="shared" si="16"/>
        <v>2.0297493233521275E-5</v>
      </c>
      <c r="G561" s="55">
        <f t="shared" si="17"/>
        <v>0.99897994834601234</v>
      </c>
    </row>
    <row r="562" spans="1:7" ht="51" x14ac:dyDescent="0.25">
      <c r="A562" s="50" t="s">
        <v>715</v>
      </c>
      <c r="B562" s="50" t="s">
        <v>716</v>
      </c>
      <c r="C562" s="51" t="s">
        <v>13</v>
      </c>
      <c r="D562" s="52">
        <v>20</v>
      </c>
      <c r="E562" s="53">
        <v>127.8</v>
      </c>
      <c r="F562" s="54">
        <f t="shared" si="16"/>
        <v>1.9946325530519175E-5</v>
      </c>
      <c r="G562" s="55">
        <f t="shared" si="17"/>
        <v>0.99899989467154282</v>
      </c>
    </row>
    <row r="563" spans="1:7" ht="51" x14ac:dyDescent="0.25">
      <c r="A563" s="50" t="s">
        <v>799</v>
      </c>
      <c r="B563" s="50" t="s">
        <v>800</v>
      </c>
      <c r="C563" s="51" t="s">
        <v>13</v>
      </c>
      <c r="D563" s="52">
        <v>6</v>
      </c>
      <c r="E563" s="53">
        <v>126.72</v>
      </c>
      <c r="F563" s="54">
        <f t="shared" si="16"/>
        <v>1.9777765033078168E-5</v>
      </c>
      <c r="G563" s="55">
        <f t="shared" si="17"/>
        <v>0.99901967243657586</v>
      </c>
    </row>
    <row r="564" spans="1:7" ht="25.5" x14ac:dyDescent="0.25">
      <c r="A564" s="50" t="s">
        <v>82</v>
      </c>
      <c r="B564" s="50" t="s">
        <v>83</v>
      </c>
      <c r="C564" s="51" t="s">
        <v>84</v>
      </c>
      <c r="D564" s="52">
        <v>0.51</v>
      </c>
      <c r="E564" s="53">
        <v>126.64</v>
      </c>
      <c r="F564" s="54">
        <f t="shared" si="16"/>
        <v>1.9765279070304759E-5</v>
      </c>
      <c r="G564" s="55">
        <f t="shared" si="17"/>
        <v>0.99903943771564618</v>
      </c>
    </row>
    <row r="565" spans="1:7" ht="38.25" x14ac:dyDescent="0.25">
      <c r="A565" s="50" t="s">
        <v>735</v>
      </c>
      <c r="B565" s="50" t="s">
        <v>736</v>
      </c>
      <c r="C565" s="51" t="s">
        <v>13</v>
      </c>
      <c r="D565" s="52">
        <v>11</v>
      </c>
      <c r="E565" s="53">
        <v>118.25</v>
      </c>
      <c r="F565" s="54">
        <f t="shared" si="16"/>
        <v>1.8455813724443603E-5</v>
      </c>
      <c r="G565" s="55">
        <f t="shared" si="17"/>
        <v>0.99905789352937058</v>
      </c>
    </row>
    <row r="566" spans="1:7" ht="63.75" x14ac:dyDescent="0.25">
      <c r="A566" s="50" t="s">
        <v>807</v>
      </c>
      <c r="B566" s="56" t="s">
        <v>808</v>
      </c>
      <c r="C566" s="58" t="s">
        <v>13</v>
      </c>
      <c r="D566" s="59">
        <v>1</v>
      </c>
      <c r="E566" s="60">
        <v>115.55</v>
      </c>
      <c r="F566" s="54">
        <f t="shared" si="16"/>
        <v>1.8034412480841086E-5</v>
      </c>
      <c r="G566" s="55">
        <f t="shared" si="17"/>
        <v>0.9990759279418514</v>
      </c>
    </row>
    <row r="567" spans="1:7" ht="51" x14ac:dyDescent="0.25">
      <c r="A567" s="50" t="s">
        <v>229</v>
      </c>
      <c r="B567" s="50" t="s">
        <v>230</v>
      </c>
      <c r="C567" s="51" t="s">
        <v>84</v>
      </c>
      <c r="D567" s="52">
        <v>0.24</v>
      </c>
      <c r="E567" s="53">
        <v>113.96</v>
      </c>
      <c r="F567" s="54">
        <f t="shared" si="16"/>
        <v>1.7786253970719603E-5</v>
      </c>
      <c r="G567" s="55">
        <f t="shared" si="17"/>
        <v>0.99909371419582216</v>
      </c>
    </row>
    <row r="568" spans="1:7" ht="51" x14ac:dyDescent="0.25">
      <c r="A568" s="56" t="s">
        <v>912</v>
      </c>
      <c r="B568" s="57" t="s">
        <v>913</v>
      </c>
      <c r="C568" s="58" t="s">
        <v>13</v>
      </c>
      <c r="D568" s="59">
        <v>4</v>
      </c>
      <c r="E568" s="53">
        <v>113.24</v>
      </c>
      <c r="F568" s="54">
        <f t="shared" si="16"/>
        <v>1.767388030575893E-5</v>
      </c>
      <c r="G568" s="55">
        <f t="shared" si="17"/>
        <v>0.99911138807612787</v>
      </c>
    </row>
    <row r="569" spans="1:7" ht="51" x14ac:dyDescent="0.25">
      <c r="A569" s="50" t="s">
        <v>231</v>
      </c>
      <c r="B569" s="56" t="s">
        <v>232</v>
      </c>
      <c r="C569" s="58" t="s">
        <v>233</v>
      </c>
      <c r="D569" s="59">
        <v>8</v>
      </c>
      <c r="E569" s="60">
        <v>110.24</v>
      </c>
      <c r="F569" s="54">
        <f t="shared" si="16"/>
        <v>1.7205656701756131E-5</v>
      </c>
      <c r="G569" s="55">
        <f t="shared" si="17"/>
        <v>0.99912859373282958</v>
      </c>
    </row>
    <row r="570" spans="1:7" ht="38.25" x14ac:dyDescent="0.25">
      <c r="A570" s="50" t="s">
        <v>1053</v>
      </c>
      <c r="B570" s="56" t="s">
        <v>1054</v>
      </c>
      <c r="C570" s="58" t="s">
        <v>13</v>
      </c>
      <c r="D570" s="59">
        <v>3</v>
      </c>
      <c r="E570" s="60">
        <v>107.34</v>
      </c>
      <c r="F570" s="54">
        <f t="shared" si="16"/>
        <v>1.6753040551220097E-5</v>
      </c>
      <c r="G570" s="55">
        <f t="shared" si="17"/>
        <v>0.99914534677338085</v>
      </c>
    </row>
    <row r="571" spans="1:7" ht="25.5" x14ac:dyDescent="0.25">
      <c r="A571" s="50" t="s">
        <v>1380</v>
      </c>
      <c r="B571" s="56" t="s">
        <v>1381</v>
      </c>
      <c r="C571" s="58" t="s">
        <v>13</v>
      </c>
      <c r="D571" s="59">
        <v>1</v>
      </c>
      <c r="E571" s="60">
        <v>106.77</v>
      </c>
      <c r="F571" s="54">
        <f t="shared" si="16"/>
        <v>1.6664078066459562E-5</v>
      </c>
      <c r="G571" s="55">
        <f t="shared" si="17"/>
        <v>0.99916201085144729</v>
      </c>
    </row>
    <row r="572" spans="1:7" ht="25.5" x14ac:dyDescent="0.25">
      <c r="A572" s="50" t="s">
        <v>1374</v>
      </c>
      <c r="B572" s="56" t="s">
        <v>1375</v>
      </c>
      <c r="C572" s="58" t="s">
        <v>13</v>
      </c>
      <c r="D572" s="59">
        <v>2</v>
      </c>
      <c r="E572" s="60">
        <v>106.76</v>
      </c>
      <c r="F572" s="54">
        <f t="shared" si="16"/>
        <v>1.6662517321112889E-5</v>
      </c>
      <c r="G572" s="55">
        <f t="shared" si="17"/>
        <v>0.99917867336876842</v>
      </c>
    </row>
    <row r="573" spans="1:7" ht="25.5" x14ac:dyDescent="0.25">
      <c r="A573" s="50" t="s">
        <v>1376</v>
      </c>
      <c r="B573" s="50" t="s">
        <v>1377</v>
      </c>
      <c r="C573" s="51" t="s">
        <v>13</v>
      </c>
      <c r="D573" s="52">
        <v>2</v>
      </c>
      <c r="E573" s="53">
        <v>106.76</v>
      </c>
      <c r="F573" s="54">
        <f t="shared" si="16"/>
        <v>1.6662517321112889E-5</v>
      </c>
      <c r="G573" s="55">
        <f t="shared" si="17"/>
        <v>0.99919533588608955</v>
      </c>
    </row>
    <row r="574" spans="1:7" ht="38.25" x14ac:dyDescent="0.25">
      <c r="A574" s="50" t="s">
        <v>779</v>
      </c>
      <c r="B574" s="56" t="s">
        <v>780</v>
      </c>
      <c r="C574" s="58" t="s">
        <v>13</v>
      </c>
      <c r="D574" s="59">
        <v>9</v>
      </c>
      <c r="E574" s="60">
        <v>106.29</v>
      </c>
      <c r="F574" s="54">
        <f t="shared" si="16"/>
        <v>1.6589162289819116E-5</v>
      </c>
      <c r="G574" s="55">
        <f t="shared" si="17"/>
        <v>0.99921192504837941</v>
      </c>
    </row>
    <row r="575" spans="1:7" ht="25.5" x14ac:dyDescent="0.25">
      <c r="A575" s="50" t="s">
        <v>1139</v>
      </c>
      <c r="B575" s="50" t="s">
        <v>1140</v>
      </c>
      <c r="C575" s="51" t="s">
        <v>13</v>
      </c>
      <c r="D575" s="52">
        <v>2</v>
      </c>
      <c r="E575" s="53">
        <v>104.98</v>
      </c>
      <c r="F575" s="54">
        <f t="shared" si="16"/>
        <v>1.6384704649404562E-5</v>
      </c>
      <c r="G575" s="55">
        <f t="shared" si="17"/>
        <v>0.99922830975302879</v>
      </c>
    </row>
    <row r="576" spans="1:7" ht="25.5" x14ac:dyDescent="0.25">
      <c r="A576" s="50" t="s">
        <v>1155</v>
      </c>
      <c r="B576" s="56" t="s">
        <v>1156</v>
      </c>
      <c r="C576" s="58" t="s">
        <v>13</v>
      </c>
      <c r="D576" s="59">
        <v>2</v>
      </c>
      <c r="E576" s="60">
        <v>103.6</v>
      </c>
      <c r="F576" s="54">
        <f t="shared" si="16"/>
        <v>1.6169321791563272E-5</v>
      </c>
      <c r="G576" s="55">
        <f t="shared" si="17"/>
        <v>0.99924447907482039</v>
      </c>
    </row>
    <row r="577" spans="1:7" ht="25.5" x14ac:dyDescent="0.25">
      <c r="A577" s="50" t="s">
        <v>1077</v>
      </c>
      <c r="B577" s="50" t="s">
        <v>1078</v>
      </c>
      <c r="C577" s="51" t="s">
        <v>13</v>
      </c>
      <c r="D577" s="52">
        <v>1</v>
      </c>
      <c r="E577" s="53">
        <v>103.54</v>
      </c>
      <c r="F577" s="54">
        <f t="shared" si="16"/>
        <v>1.615995731948322E-5</v>
      </c>
      <c r="G577" s="55">
        <f t="shared" si="17"/>
        <v>0.99926063903213991</v>
      </c>
    </row>
    <row r="578" spans="1:7" ht="25.5" x14ac:dyDescent="0.25">
      <c r="A578" s="50" t="s">
        <v>1077</v>
      </c>
      <c r="B578" s="50" t="s">
        <v>1078</v>
      </c>
      <c r="C578" s="51" t="s">
        <v>13</v>
      </c>
      <c r="D578" s="52">
        <v>1</v>
      </c>
      <c r="E578" s="53">
        <v>103.54</v>
      </c>
      <c r="F578" s="54">
        <f t="shared" si="16"/>
        <v>1.615995731948322E-5</v>
      </c>
      <c r="G578" s="55">
        <f t="shared" si="17"/>
        <v>0.99927679898945942</v>
      </c>
    </row>
    <row r="579" spans="1:7" ht="51" x14ac:dyDescent="0.25">
      <c r="A579" s="50" t="s">
        <v>872</v>
      </c>
      <c r="B579" s="56" t="s">
        <v>873</v>
      </c>
      <c r="C579" s="58" t="s">
        <v>13</v>
      </c>
      <c r="D579" s="59">
        <v>6</v>
      </c>
      <c r="E579" s="60">
        <v>99.72</v>
      </c>
      <c r="F579" s="54">
        <f t="shared" si="16"/>
        <v>1.5563752597052989E-5</v>
      </c>
      <c r="G579" s="55">
        <f t="shared" si="17"/>
        <v>0.99929236274205646</v>
      </c>
    </row>
    <row r="580" spans="1:7" ht="38.25" x14ac:dyDescent="0.25">
      <c r="A580" s="50" t="s">
        <v>795</v>
      </c>
      <c r="B580" s="56" t="s">
        <v>796</v>
      </c>
      <c r="C580" s="58" t="s">
        <v>13</v>
      </c>
      <c r="D580" s="59">
        <v>1</v>
      </c>
      <c r="E580" s="60">
        <v>95.21</v>
      </c>
      <c r="F580" s="54">
        <f t="shared" si="16"/>
        <v>1.4859856445702116E-5</v>
      </c>
      <c r="G580" s="55">
        <f t="shared" si="17"/>
        <v>0.99930722259850213</v>
      </c>
    </row>
    <row r="581" spans="1:7" ht="51" x14ac:dyDescent="0.25">
      <c r="A581" s="50" t="s">
        <v>677</v>
      </c>
      <c r="B581" s="56" t="s">
        <v>678</v>
      </c>
      <c r="C581" s="58" t="s">
        <v>13</v>
      </c>
      <c r="D581" s="59">
        <v>5</v>
      </c>
      <c r="E581" s="60">
        <v>94.8</v>
      </c>
      <c r="F581" s="54">
        <f t="shared" si="16"/>
        <v>1.4795865886488402E-5</v>
      </c>
      <c r="G581" s="55">
        <f t="shared" si="17"/>
        <v>0.99932201846438862</v>
      </c>
    </row>
    <row r="582" spans="1:7" ht="51" x14ac:dyDescent="0.25">
      <c r="A582" s="50" t="s">
        <v>805</v>
      </c>
      <c r="B582" s="50" t="s">
        <v>806</v>
      </c>
      <c r="C582" s="51" t="s">
        <v>13</v>
      </c>
      <c r="D582" s="52">
        <v>1</v>
      </c>
      <c r="E582" s="53">
        <v>93.48</v>
      </c>
      <c r="F582" s="54">
        <f t="shared" si="16"/>
        <v>1.4589847500727171E-5</v>
      </c>
      <c r="G582" s="55">
        <f t="shared" si="17"/>
        <v>0.99933660831188931</v>
      </c>
    </row>
    <row r="583" spans="1:7" ht="25.5" x14ac:dyDescent="0.25">
      <c r="A583" s="50" t="s">
        <v>1035</v>
      </c>
      <c r="B583" s="56" t="s">
        <v>1036</v>
      </c>
      <c r="C583" s="58" t="s">
        <v>13</v>
      </c>
      <c r="D583" s="59">
        <v>12</v>
      </c>
      <c r="E583" s="60">
        <v>93.12</v>
      </c>
      <c r="F583" s="54">
        <f t="shared" si="16"/>
        <v>1.4533660668246837E-5</v>
      </c>
      <c r="G583" s="55">
        <f t="shared" si="17"/>
        <v>0.99935114197255759</v>
      </c>
    </row>
    <row r="584" spans="1:7" ht="25.5" x14ac:dyDescent="0.25">
      <c r="A584" s="50" t="s">
        <v>54</v>
      </c>
      <c r="B584" s="56" t="s">
        <v>55</v>
      </c>
      <c r="C584" s="58" t="s">
        <v>13</v>
      </c>
      <c r="D584" s="59">
        <v>1</v>
      </c>
      <c r="E584" s="60">
        <v>93.07</v>
      </c>
      <c r="F584" s="54">
        <f t="shared" si="16"/>
        <v>1.4525856941513454E-5</v>
      </c>
      <c r="G584" s="55">
        <f t="shared" si="17"/>
        <v>0.99936566782949909</v>
      </c>
    </row>
    <row r="585" spans="1:7" ht="51" x14ac:dyDescent="0.25">
      <c r="A585" s="50" t="s">
        <v>1095</v>
      </c>
      <c r="B585" s="50" t="s">
        <v>1096</v>
      </c>
      <c r="C585" s="51" t="s">
        <v>13</v>
      </c>
      <c r="D585" s="52">
        <v>2</v>
      </c>
      <c r="E585" s="53">
        <v>89.52</v>
      </c>
      <c r="F585" s="54">
        <f t="shared" si="16"/>
        <v>1.3971792343443478E-5</v>
      </c>
      <c r="G585" s="55">
        <f t="shared" si="17"/>
        <v>0.99937963962184251</v>
      </c>
    </row>
    <row r="586" spans="1:7" x14ac:dyDescent="0.25">
      <c r="A586" s="50" t="s">
        <v>103</v>
      </c>
      <c r="B586" s="50" t="s">
        <v>104</v>
      </c>
      <c r="C586" s="51" t="s">
        <v>13</v>
      </c>
      <c r="D586" s="52">
        <v>4</v>
      </c>
      <c r="E586" s="53">
        <v>89.4</v>
      </c>
      <c r="F586" s="54">
        <f t="shared" si="16"/>
        <v>1.3953063399283367E-5</v>
      </c>
      <c r="G586" s="55">
        <f t="shared" si="17"/>
        <v>0.99939359268524175</v>
      </c>
    </row>
    <row r="587" spans="1:7" ht="25.5" x14ac:dyDescent="0.25">
      <c r="A587" s="50" t="s">
        <v>1558</v>
      </c>
      <c r="B587" s="50" t="s">
        <v>1559</v>
      </c>
      <c r="C587" s="51" t="s">
        <v>13</v>
      </c>
      <c r="D587" s="52">
        <v>6</v>
      </c>
      <c r="E587" s="53">
        <v>89.16</v>
      </c>
      <c r="F587" s="54">
        <f t="shared" si="16"/>
        <v>1.3915605510963142E-5</v>
      </c>
      <c r="G587" s="55">
        <f t="shared" si="17"/>
        <v>0.99940750829075276</v>
      </c>
    </row>
    <row r="588" spans="1:7" ht="38.25" x14ac:dyDescent="0.25">
      <c r="A588" s="50" t="s">
        <v>1135</v>
      </c>
      <c r="B588" s="56" t="s">
        <v>1136</v>
      </c>
      <c r="C588" s="58" t="s">
        <v>13</v>
      </c>
      <c r="D588" s="59">
        <v>5</v>
      </c>
      <c r="E588" s="60">
        <v>88.55</v>
      </c>
      <c r="F588" s="54">
        <f t="shared" si="16"/>
        <v>1.3820400044815907E-5</v>
      </c>
      <c r="G588" s="55">
        <f t="shared" si="17"/>
        <v>0.99942132869079758</v>
      </c>
    </row>
    <row r="589" spans="1:7" ht="25.5" x14ac:dyDescent="0.25">
      <c r="A589" s="50" t="s">
        <v>815</v>
      </c>
      <c r="B589" s="50" t="s">
        <v>816</v>
      </c>
      <c r="C589" s="51" t="s">
        <v>13</v>
      </c>
      <c r="D589" s="52">
        <v>1</v>
      </c>
      <c r="E589" s="53">
        <v>85.74</v>
      </c>
      <c r="F589" s="54">
        <f t="shared" si="16"/>
        <v>1.3381830602399952E-5</v>
      </c>
      <c r="G589" s="55">
        <f t="shared" si="17"/>
        <v>0.99943471052139998</v>
      </c>
    </row>
    <row r="590" spans="1:7" x14ac:dyDescent="0.25">
      <c r="A590" s="50" t="s">
        <v>855</v>
      </c>
      <c r="B590" s="56" t="s">
        <v>856</v>
      </c>
      <c r="C590" s="58" t="s">
        <v>13</v>
      </c>
      <c r="D590" s="59">
        <v>7</v>
      </c>
      <c r="E590" s="60">
        <v>85.68</v>
      </c>
      <c r="F590" s="54">
        <f t="shared" si="16"/>
        <v>1.3372466130319898E-5</v>
      </c>
      <c r="G590" s="55">
        <f t="shared" si="17"/>
        <v>0.9994480829875303</v>
      </c>
    </row>
    <row r="591" spans="1:7" ht="51" x14ac:dyDescent="0.25">
      <c r="A591" s="50" t="s">
        <v>234</v>
      </c>
      <c r="B591" s="50" t="s">
        <v>235</v>
      </c>
      <c r="C591" s="51" t="s">
        <v>233</v>
      </c>
      <c r="D591" s="52">
        <v>8</v>
      </c>
      <c r="E591" s="53">
        <v>84.56</v>
      </c>
      <c r="F591" s="54">
        <f t="shared" si="16"/>
        <v>1.3197662651492186E-5</v>
      </c>
      <c r="G591" s="55">
        <f t="shared" si="17"/>
        <v>0.9994612806501818</v>
      </c>
    </row>
    <row r="592" spans="1:7" ht="25.5" x14ac:dyDescent="0.25">
      <c r="A592" s="50" t="s">
        <v>683</v>
      </c>
      <c r="B592" s="56" t="s">
        <v>684</v>
      </c>
      <c r="C592" s="58" t="s">
        <v>32</v>
      </c>
      <c r="D592" s="59">
        <v>0.182</v>
      </c>
      <c r="E592" s="60">
        <v>83.88</v>
      </c>
      <c r="F592" s="54">
        <f t="shared" si="16"/>
        <v>1.3091531967918218E-5</v>
      </c>
      <c r="G592" s="55">
        <f t="shared" si="17"/>
        <v>0.99947437218214974</v>
      </c>
    </row>
    <row r="593" spans="1:7" ht="25.5" x14ac:dyDescent="0.25">
      <c r="A593" s="50" t="s">
        <v>993</v>
      </c>
      <c r="B593" s="50" t="s">
        <v>994</v>
      </c>
      <c r="C593" s="51" t="s">
        <v>47</v>
      </c>
      <c r="D593" s="52">
        <v>2.21</v>
      </c>
      <c r="E593" s="53">
        <v>83.29</v>
      </c>
      <c r="F593" s="54">
        <f t="shared" ref="F593:F656" si="18">E593/SUM(E:E)</f>
        <v>1.2999447992464337E-5</v>
      </c>
      <c r="G593" s="55">
        <f t="shared" si="17"/>
        <v>0.99948737163014223</v>
      </c>
    </row>
    <row r="594" spans="1:7" ht="25.5" x14ac:dyDescent="0.25">
      <c r="A594" s="50" t="s">
        <v>1071</v>
      </c>
      <c r="B594" s="56" t="s">
        <v>1072</v>
      </c>
      <c r="C594" s="58" t="s">
        <v>13</v>
      </c>
      <c r="D594" s="59">
        <v>3</v>
      </c>
      <c r="E594" s="60">
        <v>82.02</v>
      </c>
      <c r="F594" s="54">
        <f t="shared" si="18"/>
        <v>1.2801233333436484E-5</v>
      </c>
      <c r="G594" s="55">
        <f t="shared" si="17"/>
        <v>0.9995001728634757</v>
      </c>
    </row>
    <row r="595" spans="1:7" ht="51" x14ac:dyDescent="0.25">
      <c r="A595" s="50" t="s">
        <v>761</v>
      </c>
      <c r="B595" s="50" t="s">
        <v>762</v>
      </c>
      <c r="C595" s="51" t="s">
        <v>13</v>
      </c>
      <c r="D595" s="52">
        <v>6</v>
      </c>
      <c r="E595" s="53">
        <v>81.66</v>
      </c>
      <c r="F595" s="54">
        <f t="shared" si="18"/>
        <v>1.2745046500956149E-5</v>
      </c>
      <c r="G595" s="55">
        <f t="shared" ref="G595:G658" si="19">F595+G594</f>
        <v>0.99951291790997665</v>
      </c>
    </row>
    <row r="596" spans="1:7" ht="63.75" x14ac:dyDescent="0.25">
      <c r="A596" s="50" t="s">
        <v>1504</v>
      </c>
      <c r="B596" s="56" t="s">
        <v>1505</v>
      </c>
      <c r="C596" s="58" t="s">
        <v>13</v>
      </c>
      <c r="D596" s="59">
        <v>1</v>
      </c>
      <c r="E596" s="60">
        <v>80.56</v>
      </c>
      <c r="F596" s="54">
        <f t="shared" si="18"/>
        <v>1.257336451282179E-5</v>
      </c>
      <c r="G596" s="55">
        <f t="shared" si="19"/>
        <v>0.99952549127448942</v>
      </c>
    </row>
    <row r="597" spans="1:7" ht="51" x14ac:dyDescent="0.25">
      <c r="A597" s="50" t="s">
        <v>886</v>
      </c>
      <c r="B597" s="50" t="s">
        <v>887</v>
      </c>
      <c r="C597" s="51" t="s">
        <v>13</v>
      </c>
      <c r="D597" s="52">
        <v>3</v>
      </c>
      <c r="E597" s="53">
        <v>80.099999999999994</v>
      </c>
      <c r="F597" s="54">
        <f t="shared" si="18"/>
        <v>1.2501570226874694E-5</v>
      </c>
      <c r="G597" s="55">
        <f t="shared" si="19"/>
        <v>0.99953799284471634</v>
      </c>
    </row>
    <row r="598" spans="1:7" x14ac:dyDescent="0.25">
      <c r="A598" s="50" t="s">
        <v>1097</v>
      </c>
      <c r="B598" s="56" t="s">
        <v>1098</v>
      </c>
      <c r="C598" s="58" t="s">
        <v>13</v>
      </c>
      <c r="D598" s="59">
        <v>2</v>
      </c>
      <c r="E598" s="60">
        <v>79.06</v>
      </c>
      <c r="F598" s="54">
        <f t="shared" si="18"/>
        <v>1.2339252710820391E-5</v>
      </c>
      <c r="G598" s="55">
        <f t="shared" si="19"/>
        <v>0.99955033209742716</v>
      </c>
    </row>
    <row r="599" spans="1:7" ht="25.5" x14ac:dyDescent="0.25">
      <c r="A599" s="50" t="s">
        <v>1067</v>
      </c>
      <c r="B599" s="56" t="s">
        <v>1068</v>
      </c>
      <c r="C599" s="58" t="s">
        <v>13</v>
      </c>
      <c r="D599" s="59">
        <v>5</v>
      </c>
      <c r="E599" s="60">
        <v>77.8</v>
      </c>
      <c r="F599" s="54">
        <f t="shared" si="18"/>
        <v>1.2142598797139216E-5</v>
      </c>
      <c r="G599" s="55">
        <f t="shared" si="19"/>
        <v>0.99956247469622428</v>
      </c>
    </row>
    <row r="600" spans="1:7" ht="25.5" x14ac:dyDescent="0.25">
      <c r="A600" s="50" t="s">
        <v>991</v>
      </c>
      <c r="B600" s="56" t="s">
        <v>992</v>
      </c>
      <c r="C600" s="58" t="s">
        <v>47</v>
      </c>
      <c r="D600" s="59">
        <v>3.47</v>
      </c>
      <c r="E600" s="60">
        <v>77.13</v>
      </c>
      <c r="F600" s="54">
        <f t="shared" si="18"/>
        <v>1.2038028858911924E-5</v>
      </c>
      <c r="G600" s="55">
        <f t="shared" si="19"/>
        <v>0.99957451272508324</v>
      </c>
    </row>
    <row r="601" spans="1:7" ht="63.75" x14ac:dyDescent="0.25">
      <c r="A601" s="50" t="s">
        <v>729</v>
      </c>
      <c r="B601" s="50" t="s">
        <v>730</v>
      </c>
      <c r="C601" s="51" t="s">
        <v>13</v>
      </c>
      <c r="D601" s="52">
        <v>2</v>
      </c>
      <c r="E601" s="53">
        <v>76.760000000000005</v>
      </c>
      <c r="F601" s="54">
        <f t="shared" si="18"/>
        <v>1.1980281281084913E-5</v>
      </c>
      <c r="G601" s="55">
        <f t="shared" si="19"/>
        <v>0.99958649300636437</v>
      </c>
    </row>
    <row r="602" spans="1:7" ht="51" x14ac:dyDescent="0.25">
      <c r="A602" s="50" t="s">
        <v>1262</v>
      </c>
      <c r="B602" s="50" t="s">
        <v>1263</v>
      </c>
      <c r="C602" s="51" t="s">
        <v>13</v>
      </c>
      <c r="D602" s="52">
        <v>1</v>
      </c>
      <c r="E602" s="53">
        <v>74.63</v>
      </c>
      <c r="F602" s="54">
        <f t="shared" si="18"/>
        <v>1.1647842522242926E-5</v>
      </c>
      <c r="G602" s="55">
        <f t="shared" si="19"/>
        <v>0.99959814084888665</v>
      </c>
    </row>
    <row r="603" spans="1:7" ht="25.5" x14ac:dyDescent="0.25">
      <c r="A603" s="50" t="s">
        <v>905</v>
      </c>
      <c r="B603" s="50" t="s">
        <v>906</v>
      </c>
      <c r="C603" s="51" t="s">
        <v>13</v>
      </c>
      <c r="D603" s="52">
        <v>3</v>
      </c>
      <c r="E603" s="53">
        <v>72.540000000000006</v>
      </c>
      <c r="F603" s="54">
        <f t="shared" si="18"/>
        <v>1.1321646744787645E-5</v>
      </c>
      <c r="G603" s="55">
        <f t="shared" si="19"/>
        <v>0.99960946249563143</v>
      </c>
    </row>
    <row r="604" spans="1:7" ht="38.25" x14ac:dyDescent="0.25">
      <c r="A604" s="50" t="s">
        <v>773</v>
      </c>
      <c r="B604" s="50" t="s">
        <v>774</v>
      </c>
      <c r="C604" s="51" t="s">
        <v>13</v>
      </c>
      <c r="D604" s="52">
        <v>7</v>
      </c>
      <c r="E604" s="53">
        <v>72.099999999999994</v>
      </c>
      <c r="F604" s="54">
        <f t="shared" si="18"/>
        <v>1.12529739495339E-5</v>
      </c>
      <c r="G604" s="55">
        <f t="shared" si="19"/>
        <v>0.99962071546958098</v>
      </c>
    </row>
    <row r="605" spans="1:7" ht="25.5" x14ac:dyDescent="0.25">
      <c r="A605" s="50" t="s">
        <v>1467</v>
      </c>
      <c r="B605" s="50" t="s">
        <v>1468</v>
      </c>
      <c r="C605" s="51" t="s">
        <v>13</v>
      </c>
      <c r="D605" s="52">
        <v>1</v>
      </c>
      <c r="E605" s="53">
        <v>71.08</v>
      </c>
      <c r="F605" s="54">
        <f t="shared" si="18"/>
        <v>1.1093777924172948E-5</v>
      </c>
      <c r="G605" s="55">
        <f t="shared" si="19"/>
        <v>0.99963180924750517</v>
      </c>
    </row>
    <row r="606" spans="1:7" ht="25.5" x14ac:dyDescent="0.25">
      <c r="A606" s="50" t="s">
        <v>1568</v>
      </c>
      <c r="B606" s="50" t="s">
        <v>1569</v>
      </c>
      <c r="C606" s="51" t="s">
        <v>13</v>
      </c>
      <c r="D606" s="52">
        <v>2</v>
      </c>
      <c r="E606" s="53">
        <v>68.28</v>
      </c>
      <c r="F606" s="54">
        <f t="shared" si="18"/>
        <v>1.0656769227103671E-5</v>
      </c>
      <c r="G606" s="55">
        <f t="shared" si="19"/>
        <v>0.99964246601673223</v>
      </c>
    </row>
    <row r="607" spans="1:7" ht="25.5" x14ac:dyDescent="0.25">
      <c r="A607" s="50" t="s">
        <v>87</v>
      </c>
      <c r="B607" s="56" t="s">
        <v>88</v>
      </c>
      <c r="C607" s="58" t="s">
        <v>84</v>
      </c>
      <c r="D607" s="59">
        <v>1.35</v>
      </c>
      <c r="E607" s="60">
        <v>67.81</v>
      </c>
      <c r="F607" s="54">
        <f t="shared" si="18"/>
        <v>1.05834141958099E-5</v>
      </c>
      <c r="G607" s="55">
        <f t="shared" si="19"/>
        <v>0.99965304943092803</v>
      </c>
    </row>
    <row r="608" spans="1:7" x14ac:dyDescent="0.25">
      <c r="A608" s="50" t="s">
        <v>857</v>
      </c>
      <c r="B608" s="56" t="s">
        <v>858</v>
      </c>
      <c r="C608" s="58" t="s">
        <v>13</v>
      </c>
      <c r="D608" s="59">
        <v>4</v>
      </c>
      <c r="E608" s="60">
        <v>67.12</v>
      </c>
      <c r="F608" s="54">
        <f t="shared" si="18"/>
        <v>1.0475722766889257E-5</v>
      </c>
      <c r="G608" s="55">
        <f t="shared" si="19"/>
        <v>0.99966352515369494</v>
      </c>
    </row>
    <row r="609" spans="1:7" ht="38.25" x14ac:dyDescent="0.25">
      <c r="A609" s="50" t="s">
        <v>987</v>
      </c>
      <c r="B609" s="50" t="s">
        <v>988</v>
      </c>
      <c r="C609" s="51" t="s">
        <v>47</v>
      </c>
      <c r="D609" s="52">
        <v>5.25</v>
      </c>
      <c r="E609" s="53">
        <v>65.88</v>
      </c>
      <c r="F609" s="54">
        <f t="shared" si="18"/>
        <v>1.0282190343901433E-5</v>
      </c>
      <c r="G609" s="55">
        <f t="shared" si="19"/>
        <v>0.99967380734403888</v>
      </c>
    </row>
    <row r="610" spans="1:7" ht="51" x14ac:dyDescent="0.25">
      <c r="A610" s="50" t="s">
        <v>895</v>
      </c>
      <c r="B610" s="50" t="s">
        <v>896</v>
      </c>
      <c r="C610" s="51" t="s">
        <v>13</v>
      </c>
      <c r="D610" s="52">
        <v>5</v>
      </c>
      <c r="E610" s="53">
        <v>65.400000000000006</v>
      </c>
      <c r="F610" s="54">
        <f t="shared" si="18"/>
        <v>1.0207274567260987E-5</v>
      </c>
      <c r="G610" s="55">
        <f t="shared" si="19"/>
        <v>0.99968401461860612</v>
      </c>
    </row>
    <row r="611" spans="1:7" ht="38.25" x14ac:dyDescent="0.25">
      <c r="A611" s="50" t="s">
        <v>753</v>
      </c>
      <c r="B611" s="56" t="s">
        <v>754</v>
      </c>
      <c r="C611" s="58" t="s">
        <v>13</v>
      </c>
      <c r="D611" s="59">
        <v>6</v>
      </c>
      <c r="E611" s="60">
        <v>64.08</v>
      </c>
      <c r="F611" s="54">
        <f t="shared" si="18"/>
        <v>1.0001256181499755E-5</v>
      </c>
      <c r="G611" s="55">
        <f t="shared" si="19"/>
        <v>0.99969401587478757</v>
      </c>
    </row>
    <row r="612" spans="1:7" ht="51" x14ac:dyDescent="0.25">
      <c r="A612" s="50" t="s">
        <v>870</v>
      </c>
      <c r="B612" s="50" t="s">
        <v>871</v>
      </c>
      <c r="C612" s="51" t="s">
        <v>13</v>
      </c>
      <c r="D612" s="52">
        <v>6</v>
      </c>
      <c r="E612" s="53">
        <v>61.98</v>
      </c>
      <c r="F612" s="54">
        <f t="shared" si="18"/>
        <v>9.6734996586977959E-6</v>
      </c>
      <c r="G612" s="55">
        <f t="shared" si="19"/>
        <v>0.99970368937444631</v>
      </c>
    </row>
    <row r="613" spans="1:7" ht="51" x14ac:dyDescent="0.25">
      <c r="A613" s="50" t="s">
        <v>926</v>
      </c>
      <c r="B613" s="50" t="s">
        <v>927</v>
      </c>
      <c r="C613" s="51" t="s">
        <v>13</v>
      </c>
      <c r="D613" s="52">
        <v>2</v>
      </c>
      <c r="E613" s="53">
        <v>61.76</v>
      </c>
      <c r="F613" s="54">
        <f t="shared" si="18"/>
        <v>9.6391632610709242E-6</v>
      </c>
      <c r="G613" s="55">
        <f t="shared" si="19"/>
        <v>0.99971332853770734</v>
      </c>
    </row>
    <row r="614" spans="1:7" ht="25.5" x14ac:dyDescent="0.25">
      <c r="A614" s="50" t="s">
        <v>1099</v>
      </c>
      <c r="B614" s="56" t="s">
        <v>1100</v>
      </c>
      <c r="C614" s="58" t="s">
        <v>13</v>
      </c>
      <c r="D614" s="59">
        <v>8</v>
      </c>
      <c r="E614" s="60">
        <v>61.68</v>
      </c>
      <c r="F614" s="54">
        <f t="shared" si="18"/>
        <v>9.626677298297517E-6</v>
      </c>
      <c r="G614" s="55">
        <f t="shared" si="19"/>
        <v>0.99972295521500565</v>
      </c>
    </row>
    <row r="615" spans="1:7" ht="38.25" x14ac:dyDescent="0.25">
      <c r="A615" s="50" t="s">
        <v>1049</v>
      </c>
      <c r="B615" s="56" t="s">
        <v>1050</v>
      </c>
      <c r="C615" s="58" t="s">
        <v>13</v>
      </c>
      <c r="D615" s="59">
        <v>2</v>
      </c>
      <c r="E615" s="60">
        <v>60.02</v>
      </c>
      <c r="F615" s="54">
        <f t="shared" si="18"/>
        <v>9.3675935707493032E-6</v>
      </c>
      <c r="G615" s="55">
        <f t="shared" si="19"/>
        <v>0.99973232280857638</v>
      </c>
    </row>
    <row r="616" spans="1:7" x14ac:dyDescent="0.25">
      <c r="A616" s="50" t="s">
        <v>223</v>
      </c>
      <c r="B616" s="50" t="s">
        <v>224</v>
      </c>
      <c r="C616" s="51" t="s">
        <v>32</v>
      </c>
      <c r="D616" s="52">
        <v>7.6</v>
      </c>
      <c r="E616" s="53">
        <v>58.44</v>
      </c>
      <c r="F616" s="54">
        <f t="shared" si="18"/>
        <v>9.1209958059744948E-6</v>
      </c>
      <c r="G616" s="55">
        <f t="shared" si="19"/>
        <v>0.99974144380438235</v>
      </c>
    </row>
    <row r="617" spans="1:7" ht="25.5" x14ac:dyDescent="0.25">
      <c r="A617" s="50" t="s">
        <v>1498</v>
      </c>
      <c r="B617" s="50" t="s">
        <v>1499</v>
      </c>
      <c r="C617" s="51" t="s">
        <v>13</v>
      </c>
      <c r="D617" s="52">
        <v>3</v>
      </c>
      <c r="E617" s="53">
        <v>56.61</v>
      </c>
      <c r="F617" s="54">
        <f t="shared" si="18"/>
        <v>8.8353794075327885E-6</v>
      </c>
      <c r="G617" s="55">
        <f t="shared" si="19"/>
        <v>0.99975027918378989</v>
      </c>
    </row>
    <row r="618" spans="1:7" ht="51" x14ac:dyDescent="0.25">
      <c r="A618" s="50" t="s">
        <v>723</v>
      </c>
      <c r="B618" s="56" t="s">
        <v>724</v>
      </c>
      <c r="C618" s="58" t="s">
        <v>13</v>
      </c>
      <c r="D618" s="59">
        <v>2</v>
      </c>
      <c r="E618" s="60">
        <v>54.92</v>
      </c>
      <c r="F618" s="54">
        <f t="shared" si="18"/>
        <v>8.5716134439445467E-6</v>
      </c>
      <c r="G618" s="55">
        <f t="shared" si="19"/>
        <v>0.99975885079723381</v>
      </c>
    </row>
    <row r="619" spans="1:7" ht="51" x14ac:dyDescent="0.25">
      <c r="A619" s="50" t="s">
        <v>861</v>
      </c>
      <c r="B619" s="50" t="s">
        <v>862</v>
      </c>
      <c r="C619" s="51" t="s">
        <v>13</v>
      </c>
      <c r="D619" s="52">
        <v>2</v>
      </c>
      <c r="E619" s="53">
        <v>53.52</v>
      </c>
      <c r="F619" s="54">
        <f t="shared" si="18"/>
        <v>8.3531090954099091E-6</v>
      </c>
      <c r="G619" s="55">
        <f t="shared" si="19"/>
        <v>0.99976720390632923</v>
      </c>
    </row>
    <row r="620" spans="1:7" ht="63.75" x14ac:dyDescent="0.25">
      <c r="A620" s="50" t="s">
        <v>727</v>
      </c>
      <c r="B620" s="56" t="s">
        <v>728</v>
      </c>
      <c r="C620" s="58" t="s">
        <v>13</v>
      </c>
      <c r="D620" s="59">
        <v>2</v>
      </c>
      <c r="E620" s="60">
        <v>52.86</v>
      </c>
      <c r="F620" s="54">
        <f t="shared" si="18"/>
        <v>8.2500999025292921E-6</v>
      </c>
      <c r="G620" s="55">
        <f t="shared" si="19"/>
        <v>0.9997754540062318</v>
      </c>
    </row>
    <row r="621" spans="1:7" ht="25.5" x14ac:dyDescent="0.25">
      <c r="A621" s="50" t="s">
        <v>1588</v>
      </c>
      <c r="B621" s="50" t="s">
        <v>1589</v>
      </c>
      <c r="C621" s="51" t="s">
        <v>13</v>
      </c>
      <c r="D621" s="52">
        <v>3</v>
      </c>
      <c r="E621" s="53">
        <v>50.73</v>
      </c>
      <c r="F621" s="54">
        <f t="shared" si="18"/>
        <v>7.9176611436873052E-6</v>
      </c>
      <c r="G621" s="55">
        <f t="shared" si="19"/>
        <v>0.99978337166737552</v>
      </c>
    </row>
    <row r="622" spans="1:7" ht="38.25" x14ac:dyDescent="0.25">
      <c r="A622" s="50" t="s">
        <v>749</v>
      </c>
      <c r="B622" s="50" t="s">
        <v>750</v>
      </c>
      <c r="C622" s="51" t="s">
        <v>13</v>
      </c>
      <c r="D622" s="52">
        <v>6</v>
      </c>
      <c r="E622" s="53">
        <v>49.62</v>
      </c>
      <c r="F622" s="54">
        <f t="shared" si="18"/>
        <v>7.7444184102062716E-6</v>
      </c>
      <c r="G622" s="55">
        <f t="shared" si="19"/>
        <v>0.99979111608578575</v>
      </c>
    </row>
    <row r="623" spans="1:7" ht="25.5" x14ac:dyDescent="0.25">
      <c r="A623" s="50" t="s">
        <v>1366</v>
      </c>
      <c r="B623" s="56" t="s">
        <v>1367</v>
      </c>
      <c r="C623" s="58" t="s">
        <v>47</v>
      </c>
      <c r="D623" s="59">
        <v>9.3000000000000007</v>
      </c>
      <c r="E623" s="60">
        <v>49.56</v>
      </c>
      <c r="F623" s="54">
        <f t="shared" si="18"/>
        <v>7.7350539381262158E-6</v>
      </c>
      <c r="G623" s="55">
        <f t="shared" si="19"/>
        <v>0.99979885113972389</v>
      </c>
    </row>
    <row r="624" spans="1:7" ht="38.25" x14ac:dyDescent="0.25">
      <c r="A624" s="50" t="s">
        <v>1137</v>
      </c>
      <c r="B624" s="56" t="s">
        <v>1138</v>
      </c>
      <c r="C624" s="58" t="s">
        <v>13</v>
      </c>
      <c r="D624" s="59">
        <v>2</v>
      </c>
      <c r="E624" s="60">
        <v>47.56</v>
      </c>
      <c r="F624" s="54">
        <f t="shared" si="18"/>
        <v>7.422904868791017E-6</v>
      </c>
      <c r="G624" s="55">
        <f t="shared" si="19"/>
        <v>0.99980627404459266</v>
      </c>
    </row>
    <row r="625" spans="1:7" ht="38.25" x14ac:dyDescent="0.25">
      <c r="A625" s="50" t="s">
        <v>1137</v>
      </c>
      <c r="B625" s="50" t="s">
        <v>1138</v>
      </c>
      <c r="C625" s="51" t="s">
        <v>13</v>
      </c>
      <c r="D625" s="52">
        <v>2</v>
      </c>
      <c r="E625" s="53">
        <v>47.56</v>
      </c>
      <c r="F625" s="54">
        <f t="shared" si="18"/>
        <v>7.422904868791017E-6</v>
      </c>
      <c r="G625" s="55">
        <f t="shared" si="19"/>
        <v>0.99981369694946143</v>
      </c>
    </row>
    <row r="626" spans="1:7" ht="38.25" x14ac:dyDescent="0.25">
      <c r="A626" s="50" t="s">
        <v>705</v>
      </c>
      <c r="B626" s="50" t="s">
        <v>706</v>
      </c>
      <c r="C626" s="51" t="s">
        <v>47</v>
      </c>
      <c r="D626" s="52">
        <v>3.49</v>
      </c>
      <c r="E626" s="53">
        <v>46.59</v>
      </c>
      <c r="F626" s="54">
        <f t="shared" si="18"/>
        <v>7.2715125701634463E-6</v>
      </c>
      <c r="G626" s="55">
        <f t="shared" si="19"/>
        <v>0.99982096846203161</v>
      </c>
    </row>
    <row r="627" spans="1:7" ht="38.25" x14ac:dyDescent="0.25">
      <c r="A627" s="50" t="s">
        <v>739</v>
      </c>
      <c r="B627" s="56" t="s">
        <v>740</v>
      </c>
      <c r="C627" s="58" t="s">
        <v>13</v>
      </c>
      <c r="D627" s="59">
        <v>2</v>
      </c>
      <c r="E627" s="60">
        <v>45.48</v>
      </c>
      <c r="F627" s="54">
        <f t="shared" si="18"/>
        <v>7.0982698366824101E-6</v>
      </c>
      <c r="G627" s="55">
        <f t="shared" si="19"/>
        <v>0.9998280667318683</v>
      </c>
    </row>
    <row r="628" spans="1:7" ht="38.25" x14ac:dyDescent="0.25">
      <c r="A628" s="50" t="s">
        <v>709</v>
      </c>
      <c r="B628" s="56" t="s">
        <v>710</v>
      </c>
      <c r="C628" s="58" t="s">
        <v>47</v>
      </c>
      <c r="D628" s="59">
        <v>1.7</v>
      </c>
      <c r="E628" s="60">
        <v>42.9</v>
      </c>
      <c r="F628" s="54">
        <f t="shared" si="18"/>
        <v>6.6955975372400048E-6</v>
      </c>
      <c r="G628" s="55">
        <f t="shared" si="19"/>
        <v>0.99983476232940549</v>
      </c>
    </row>
    <row r="629" spans="1:7" ht="38.25" x14ac:dyDescent="0.25">
      <c r="A629" s="50" t="s">
        <v>791</v>
      </c>
      <c r="B629" s="50" t="s">
        <v>792</v>
      </c>
      <c r="C629" s="51" t="s">
        <v>13</v>
      </c>
      <c r="D629" s="52">
        <v>1</v>
      </c>
      <c r="E629" s="53">
        <v>41.73</v>
      </c>
      <c r="F629" s="54">
        <f t="shared" si="18"/>
        <v>6.5129903316789129E-6</v>
      </c>
      <c r="G629" s="55">
        <f t="shared" si="19"/>
        <v>0.99984127531973721</v>
      </c>
    </row>
    <row r="630" spans="1:7" ht="38.25" x14ac:dyDescent="0.25">
      <c r="A630" s="50" t="s">
        <v>989</v>
      </c>
      <c r="B630" s="56" t="s">
        <v>990</v>
      </c>
      <c r="C630" s="58" t="s">
        <v>47</v>
      </c>
      <c r="D630" s="59">
        <v>3.43</v>
      </c>
      <c r="E630" s="60">
        <v>40.64</v>
      </c>
      <c r="F630" s="54">
        <f t="shared" si="18"/>
        <v>6.3428690888912307E-6</v>
      </c>
      <c r="G630" s="55">
        <f t="shared" si="19"/>
        <v>0.99984761818882606</v>
      </c>
    </row>
    <row r="631" spans="1:7" ht="25.5" x14ac:dyDescent="0.25">
      <c r="A631" s="50" t="s">
        <v>1372</v>
      </c>
      <c r="B631" s="50" t="s">
        <v>1373</v>
      </c>
      <c r="C631" s="51" t="s">
        <v>13</v>
      </c>
      <c r="D631" s="52">
        <v>3</v>
      </c>
      <c r="E631" s="53">
        <v>40.020000000000003</v>
      </c>
      <c r="F631" s="54">
        <f t="shared" si="18"/>
        <v>6.2461028773973198E-6</v>
      </c>
      <c r="G631" s="55">
        <f t="shared" si="19"/>
        <v>0.99985386429170342</v>
      </c>
    </row>
    <row r="632" spans="1:7" ht="25.5" x14ac:dyDescent="0.25">
      <c r="A632" s="56" t="s">
        <v>920</v>
      </c>
      <c r="B632" s="57" t="s">
        <v>921</v>
      </c>
      <c r="C632" s="58" t="s">
        <v>13</v>
      </c>
      <c r="D632" s="59">
        <v>4</v>
      </c>
      <c r="E632" s="53">
        <v>39.159999999999997</v>
      </c>
      <c r="F632" s="54">
        <f t="shared" si="18"/>
        <v>6.1118787775831833E-6</v>
      </c>
      <c r="G632" s="55">
        <f t="shared" si="19"/>
        <v>0.99985997617048106</v>
      </c>
    </row>
    <row r="633" spans="1:7" ht="38.25" x14ac:dyDescent="0.25">
      <c r="A633" s="50" t="s">
        <v>1596</v>
      </c>
      <c r="B633" s="56" t="s">
        <v>1597</v>
      </c>
      <c r="C633" s="58" t="s">
        <v>13</v>
      </c>
      <c r="D633" s="59">
        <v>1</v>
      </c>
      <c r="E633" s="60">
        <v>38.32</v>
      </c>
      <c r="F633" s="54">
        <f t="shared" si="18"/>
        <v>5.9807761684624007E-6</v>
      </c>
      <c r="G633" s="55">
        <f t="shared" si="19"/>
        <v>0.99986595694664948</v>
      </c>
    </row>
    <row r="634" spans="1:7" ht="25.5" x14ac:dyDescent="0.25">
      <c r="A634" s="50" t="s">
        <v>1165</v>
      </c>
      <c r="B634" s="56" t="s">
        <v>1166</v>
      </c>
      <c r="C634" s="58" t="s">
        <v>13</v>
      </c>
      <c r="D634" s="59">
        <v>1</v>
      </c>
      <c r="E634" s="60">
        <v>37.86</v>
      </c>
      <c r="F634" s="54">
        <f t="shared" si="18"/>
        <v>5.908981882515305E-6</v>
      </c>
      <c r="G634" s="55">
        <f t="shared" si="19"/>
        <v>0.99987186592853194</v>
      </c>
    </row>
    <row r="635" spans="1:7" ht="38.25" x14ac:dyDescent="0.25">
      <c r="A635" s="50" t="s">
        <v>775</v>
      </c>
      <c r="B635" s="56" t="s">
        <v>776</v>
      </c>
      <c r="C635" s="58" t="s">
        <v>13</v>
      </c>
      <c r="D635" s="59">
        <v>2</v>
      </c>
      <c r="E635" s="60">
        <v>36.86</v>
      </c>
      <c r="F635" s="54">
        <f t="shared" si="18"/>
        <v>5.7529073478477056E-6</v>
      </c>
      <c r="G635" s="55">
        <f t="shared" si="19"/>
        <v>0.99987761883587978</v>
      </c>
    </row>
    <row r="636" spans="1:7" ht="38.25" x14ac:dyDescent="0.25">
      <c r="A636" s="50" t="s">
        <v>1053</v>
      </c>
      <c r="B636" s="56" t="s">
        <v>1054</v>
      </c>
      <c r="C636" s="58" t="s">
        <v>13</v>
      </c>
      <c r="D636" s="59">
        <v>1</v>
      </c>
      <c r="E636" s="60">
        <v>35.78</v>
      </c>
      <c r="F636" s="54">
        <f t="shared" si="18"/>
        <v>5.584346850406699E-6</v>
      </c>
      <c r="G636" s="55">
        <f t="shared" si="19"/>
        <v>0.99988320318273016</v>
      </c>
    </row>
    <row r="637" spans="1:7" ht="25.5" x14ac:dyDescent="0.25">
      <c r="A637" s="50" t="s">
        <v>1345</v>
      </c>
      <c r="B637" s="50" t="s">
        <v>1346</v>
      </c>
      <c r="C637" s="51" t="s">
        <v>13</v>
      </c>
      <c r="D637" s="52">
        <v>1</v>
      </c>
      <c r="E637" s="53">
        <v>35.24</v>
      </c>
      <c r="F637" s="54">
        <f t="shared" si="18"/>
        <v>5.5000666016861953E-6</v>
      </c>
      <c r="G637" s="55">
        <f t="shared" si="19"/>
        <v>0.99988870324933188</v>
      </c>
    </row>
    <row r="638" spans="1:7" ht="51" x14ac:dyDescent="0.25">
      <c r="A638" s="50" t="s">
        <v>874</v>
      </c>
      <c r="B638" s="50" t="s">
        <v>875</v>
      </c>
      <c r="C638" s="51" t="s">
        <v>13</v>
      </c>
      <c r="D638" s="52">
        <v>2</v>
      </c>
      <c r="E638" s="53">
        <v>34.64</v>
      </c>
      <c r="F638" s="54">
        <f t="shared" si="18"/>
        <v>5.4064218808856358E-6</v>
      </c>
      <c r="G638" s="55">
        <f t="shared" si="19"/>
        <v>0.99989410967121273</v>
      </c>
    </row>
    <row r="639" spans="1:7" ht="25.5" x14ac:dyDescent="0.25">
      <c r="A639" s="50" t="s">
        <v>1264</v>
      </c>
      <c r="B639" s="50" t="s">
        <v>1265</v>
      </c>
      <c r="C639" s="51" t="s">
        <v>13</v>
      </c>
      <c r="D639" s="52">
        <v>1</v>
      </c>
      <c r="E639" s="53">
        <v>34.18</v>
      </c>
      <c r="F639" s="54">
        <f t="shared" si="18"/>
        <v>5.3346275949385401E-6</v>
      </c>
      <c r="G639" s="55">
        <f t="shared" si="19"/>
        <v>0.99989944429880762</v>
      </c>
    </row>
    <row r="640" spans="1:7" ht="25.5" x14ac:dyDescent="0.25">
      <c r="A640" s="50" t="s">
        <v>903</v>
      </c>
      <c r="B640" s="56" t="s">
        <v>904</v>
      </c>
      <c r="C640" s="58" t="s">
        <v>13</v>
      </c>
      <c r="D640" s="59">
        <v>2</v>
      </c>
      <c r="E640" s="60">
        <v>34.08</v>
      </c>
      <c r="F640" s="54">
        <f t="shared" si="18"/>
        <v>5.3190201414717799E-6</v>
      </c>
      <c r="G640" s="55">
        <f t="shared" si="19"/>
        <v>0.99990476331894906</v>
      </c>
    </row>
    <row r="641" spans="1:7" ht="38.25" x14ac:dyDescent="0.25">
      <c r="A641" s="50" t="s">
        <v>757</v>
      </c>
      <c r="B641" s="50" t="s">
        <v>758</v>
      </c>
      <c r="C641" s="51" t="s">
        <v>13</v>
      </c>
      <c r="D641" s="52">
        <v>1</v>
      </c>
      <c r="E641" s="53">
        <v>32.6</v>
      </c>
      <c r="F641" s="54">
        <f t="shared" si="18"/>
        <v>5.0880298301637334E-6</v>
      </c>
      <c r="G641" s="55">
        <f t="shared" si="19"/>
        <v>0.99990985134877919</v>
      </c>
    </row>
    <row r="642" spans="1:7" ht="38.25" x14ac:dyDescent="0.25">
      <c r="A642" s="50" t="s">
        <v>765</v>
      </c>
      <c r="B642" s="50" t="s">
        <v>766</v>
      </c>
      <c r="C642" s="51" t="s">
        <v>13</v>
      </c>
      <c r="D642" s="52">
        <v>5</v>
      </c>
      <c r="E642" s="53">
        <v>31.5</v>
      </c>
      <c r="F642" s="54">
        <f t="shared" si="18"/>
        <v>4.9163478420293738E-6</v>
      </c>
      <c r="G642" s="55">
        <f t="shared" si="19"/>
        <v>0.99991476769662124</v>
      </c>
    </row>
    <row r="643" spans="1:7" ht="25.5" x14ac:dyDescent="0.25">
      <c r="A643" s="50" t="s">
        <v>1069</v>
      </c>
      <c r="B643" s="50" t="s">
        <v>1070</v>
      </c>
      <c r="C643" s="51" t="s">
        <v>13</v>
      </c>
      <c r="D643" s="52">
        <v>1</v>
      </c>
      <c r="E643" s="53">
        <v>31.13</v>
      </c>
      <c r="F643" s="54">
        <f t="shared" si="18"/>
        <v>4.8586002642023626E-6</v>
      </c>
      <c r="G643" s="55">
        <f t="shared" si="19"/>
        <v>0.99991962629688547</v>
      </c>
    </row>
    <row r="644" spans="1:7" ht="25.5" x14ac:dyDescent="0.25">
      <c r="A644" s="50" t="s">
        <v>1556</v>
      </c>
      <c r="B644" s="50" t="s">
        <v>1557</v>
      </c>
      <c r="C644" s="51" t="s">
        <v>13</v>
      </c>
      <c r="D644" s="52">
        <v>2</v>
      </c>
      <c r="E644" s="53">
        <v>30.14</v>
      </c>
      <c r="F644" s="54">
        <f t="shared" si="18"/>
        <v>4.7040864748814397E-6</v>
      </c>
      <c r="G644" s="55">
        <f t="shared" si="19"/>
        <v>0.99992433038336037</v>
      </c>
    </row>
    <row r="645" spans="1:7" ht="51" x14ac:dyDescent="0.25">
      <c r="A645" s="50" t="s">
        <v>916</v>
      </c>
      <c r="B645" s="56" t="s">
        <v>917</v>
      </c>
      <c r="C645" s="58" t="s">
        <v>13</v>
      </c>
      <c r="D645" s="59">
        <v>1</v>
      </c>
      <c r="E645" s="60">
        <v>27.65</v>
      </c>
      <c r="F645" s="54">
        <f t="shared" si="18"/>
        <v>4.3154608835591172E-6</v>
      </c>
      <c r="G645" s="55">
        <f t="shared" si="19"/>
        <v>0.9999286458442439</v>
      </c>
    </row>
    <row r="646" spans="1:7" ht="38.25" x14ac:dyDescent="0.25">
      <c r="A646" s="50" t="s">
        <v>995</v>
      </c>
      <c r="B646" s="50" t="s">
        <v>996</v>
      </c>
      <c r="C646" s="51" t="s">
        <v>47</v>
      </c>
      <c r="D646" s="52">
        <v>1</v>
      </c>
      <c r="E646" s="53">
        <v>27.25</v>
      </c>
      <c r="F646" s="54">
        <f t="shared" si="18"/>
        <v>4.2530310696920773E-6</v>
      </c>
      <c r="G646" s="55">
        <f t="shared" si="19"/>
        <v>0.99993289887531356</v>
      </c>
    </row>
    <row r="647" spans="1:7" ht="25.5" x14ac:dyDescent="0.25">
      <c r="A647" s="50" t="s">
        <v>1546</v>
      </c>
      <c r="B647" s="50" t="s">
        <v>1547</v>
      </c>
      <c r="C647" s="51" t="s">
        <v>13</v>
      </c>
      <c r="D647" s="52">
        <v>2</v>
      </c>
      <c r="E647" s="53">
        <v>23.88</v>
      </c>
      <c r="F647" s="54">
        <f t="shared" si="18"/>
        <v>3.7270598878622682E-6</v>
      </c>
      <c r="G647" s="55">
        <f t="shared" si="19"/>
        <v>0.99993662593520138</v>
      </c>
    </row>
    <row r="648" spans="1:7" ht="25.5" x14ac:dyDescent="0.25">
      <c r="A648" s="50" t="s">
        <v>99</v>
      </c>
      <c r="B648" s="56" t="s">
        <v>100</v>
      </c>
      <c r="C648" s="58" t="s">
        <v>32</v>
      </c>
      <c r="D648" s="59">
        <v>2.84</v>
      </c>
      <c r="E648" s="60">
        <v>23.51</v>
      </c>
      <c r="F648" s="54">
        <f t="shared" si="18"/>
        <v>3.669312310035257E-6</v>
      </c>
      <c r="G648" s="55">
        <f t="shared" si="19"/>
        <v>0.99994029524751138</v>
      </c>
    </row>
    <row r="649" spans="1:7" ht="25.5" x14ac:dyDescent="0.25">
      <c r="A649" s="50" t="s">
        <v>1103</v>
      </c>
      <c r="B649" s="50" t="s">
        <v>1104</v>
      </c>
      <c r="C649" s="51" t="s">
        <v>13</v>
      </c>
      <c r="D649" s="52">
        <v>2</v>
      </c>
      <c r="E649" s="53">
        <v>23.34</v>
      </c>
      <c r="F649" s="54">
        <f t="shared" si="18"/>
        <v>3.642779639141765E-6</v>
      </c>
      <c r="G649" s="55">
        <f t="shared" si="19"/>
        <v>0.99994393802715054</v>
      </c>
    </row>
    <row r="650" spans="1:7" ht="63.75" x14ac:dyDescent="0.25">
      <c r="A650" s="50" t="s">
        <v>725</v>
      </c>
      <c r="B650" s="56" t="s">
        <v>726</v>
      </c>
      <c r="C650" s="58" t="s">
        <v>13</v>
      </c>
      <c r="D650" s="59">
        <v>1</v>
      </c>
      <c r="E650" s="60">
        <v>21.62</v>
      </c>
      <c r="F650" s="54">
        <f t="shared" si="18"/>
        <v>3.3743314395134945E-6</v>
      </c>
      <c r="G650" s="55">
        <f t="shared" si="19"/>
        <v>0.99994731235859002</v>
      </c>
    </row>
    <row r="651" spans="1:7" ht="38.25" x14ac:dyDescent="0.25">
      <c r="A651" s="50" t="s">
        <v>751</v>
      </c>
      <c r="B651" s="50" t="s">
        <v>752</v>
      </c>
      <c r="C651" s="51" t="s">
        <v>13</v>
      </c>
      <c r="D651" s="52">
        <v>2</v>
      </c>
      <c r="E651" s="53">
        <v>20.62</v>
      </c>
      <c r="F651" s="54">
        <f t="shared" si="18"/>
        <v>3.2182569048458951E-6</v>
      </c>
      <c r="G651" s="55">
        <f t="shared" si="19"/>
        <v>0.99995053061549488</v>
      </c>
    </row>
    <row r="652" spans="1:7" x14ac:dyDescent="0.25">
      <c r="A652" s="50" t="s">
        <v>223</v>
      </c>
      <c r="B652" s="50" t="s">
        <v>224</v>
      </c>
      <c r="C652" s="51" t="s">
        <v>32</v>
      </c>
      <c r="D652" s="52">
        <v>2.5</v>
      </c>
      <c r="E652" s="53">
        <v>19.22</v>
      </c>
      <c r="F652" s="54">
        <f t="shared" si="18"/>
        <v>2.9997525563112561E-6</v>
      </c>
      <c r="G652" s="55">
        <f t="shared" si="19"/>
        <v>0.99995353036805124</v>
      </c>
    </row>
    <row r="653" spans="1:7" ht="51" x14ac:dyDescent="0.25">
      <c r="A653" s="50" t="s">
        <v>717</v>
      </c>
      <c r="B653" s="56" t="s">
        <v>718</v>
      </c>
      <c r="C653" s="58" t="s">
        <v>13</v>
      </c>
      <c r="D653" s="59">
        <v>3</v>
      </c>
      <c r="E653" s="60">
        <v>18.96</v>
      </c>
      <c r="F653" s="54">
        <f t="shared" si="18"/>
        <v>2.9591731772976804E-6</v>
      </c>
      <c r="G653" s="55">
        <f t="shared" si="19"/>
        <v>0.99995648954122851</v>
      </c>
    </row>
    <row r="654" spans="1:7" ht="25.5" x14ac:dyDescent="0.25">
      <c r="A654" s="50" t="s">
        <v>1560</v>
      </c>
      <c r="B654" s="50" t="s">
        <v>1561</v>
      </c>
      <c r="C654" s="51" t="s">
        <v>13</v>
      </c>
      <c r="D654" s="52">
        <v>2</v>
      </c>
      <c r="E654" s="53">
        <v>18.72</v>
      </c>
      <c r="F654" s="54">
        <f t="shared" si="18"/>
        <v>2.9217152889774564E-6</v>
      </c>
      <c r="G654" s="55">
        <f t="shared" si="19"/>
        <v>0.99995941125651744</v>
      </c>
    </row>
    <row r="655" spans="1:7" ht="51" x14ac:dyDescent="0.25">
      <c r="A655" s="50" t="s">
        <v>901</v>
      </c>
      <c r="B655" s="50" t="s">
        <v>902</v>
      </c>
      <c r="C655" s="51" t="s">
        <v>13</v>
      </c>
      <c r="D655" s="52">
        <v>2</v>
      </c>
      <c r="E655" s="53">
        <v>18.420000000000002</v>
      </c>
      <c r="F655" s="54">
        <f t="shared" si="18"/>
        <v>2.8748929285771771E-6</v>
      </c>
      <c r="G655" s="55">
        <f t="shared" si="19"/>
        <v>0.99996228614944604</v>
      </c>
    </row>
    <row r="656" spans="1:7" ht="25.5" x14ac:dyDescent="0.25">
      <c r="A656" s="50" t="s">
        <v>1153</v>
      </c>
      <c r="B656" s="56" t="s">
        <v>1154</v>
      </c>
      <c r="C656" s="58" t="s">
        <v>13</v>
      </c>
      <c r="D656" s="59">
        <v>1</v>
      </c>
      <c r="E656" s="60">
        <v>17.68</v>
      </c>
      <c r="F656" s="54">
        <f t="shared" si="18"/>
        <v>2.7593977729231534E-6</v>
      </c>
      <c r="G656" s="55">
        <f t="shared" si="19"/>
        <v>0.99996504554721899</v>
      </c>
    </row>
    <row r="657" spans="1:7" ht="38.25" x14ac:dyDescent="0.25">
      <c r="A657" s="50" t="s">
        <v>785</v>
      </c>
      <c r="B657" s="50" t="s">
        <v>786</v>
      </c>
      <c r="C657" s="51" t="s">
        <v>13</v>
      </c>
      <c r="D657" s="52">
        <v>1</v>
      </c>
      <c r="E657" s="53">
        <v>16.600000000000001</v>
      </c>
      <c r="F657" s="54">
        <f t="shared" ref="F657:F674" si="20">E657/SUM(E:E)</f>
        <v>2.5908372754821464E-6</v>
      </c>
      <c r="G657" s="55">
        <f t="shared" si="19"/>
        <v>0.99996763638449448</v>
      </c>
    </row>
    <row r="658" spans="1:7" ht="25.5" x14ac:dyDescent="0.25">
      <c r="A658" s="50" t="s">
        <v>1101</v>
      </c>
      <c r="B658" s="50" t="s">
        <v>1102</v>
      </c>
      <c r="C658" s="51" t="s">
        <v>13</v>
      </c>
      <c r="D658" s="52">
        <v>2</v>
      </c>
      <c r="E658" s="53">
        <v>16.559999999999999</v>
      </c>
      <c r="F658" s="54">
        <f t="shared" si="20"/>
        <v>2.584594294095442E-6</v>
      </c>
      <c r="G658" s="55">
        <f t="shared" si="19"/>
        <v>0.99997022097878863</v>
      </c>
    </row>
    <row r="659" spans="1:7" ht="38.25" x14ac:dyDescent="0.25">
      <c r="A659" s="50" t="s">
        <v>771</v>
      </c>
      <c r="B659" s="56" t="s">
        <v>772</v>
      </c>
      <c r="C659" s="58" t="s">
        <v>13</v>
      </c>
      <c r="D659" s="59">
        <v>2</v>
      </c>
      <c r="E659" s="60">
        <v>16.260000000000002</v>
      </c>
      <c r="F659" s="54">
        <f t="shared" si="20"/>
        <v>2.5377719336951627E-6</v>
      </c>
      <c r="G659" s="55">
        <f t="shared" ref="G659:G674" si="21">F659+G658</f>
        <v>0.99997275875072233</v>
      </c>
    </row>
    <row r="660" spans="1:7" ht="51" x14ac:dyDescent="0.25">
      <c r="A660" s="50" t="s">
        <v>878</v>
      </c>
      <c r="B660" s="50" t="s">
        <v>879</v>
      </c>
      <c r="C660" s="51" t="s">
        <v>13</v>
      </c>
      <c r="D660" s="52">
        <v>1</v>
      </c>
      <c r="E660" s="53">
        <v>15.82</v>
      </c>
      <c r="F660" s="54">
        <f t="shared" si="20"/>
        <v>2.4690991384414192E-6</v>
      </c>
      <c r="G660" s="55">
        <f t="shared" si="21"/>
        <v>0.99997522784986081</v>
      </c>
    </row>
    <row r="661" spans="1:7" ht="25.5" x14ac:dyDescent="0.25">
      <c r="A661" s="50" t="s">
        <v>1067</v>
      </c>
      <c r="B661" s="50" t="s">
        <v>1068</v>
      </c>
      <c r="C661" s="51" t="s">
        <v>13</v>
      </c>
      <c r="D661" s="52">
        <v>1</v>
      </c>
      <c r="E661" s="53">
        <v>15.56</v>
      </c>
      <c r="F661" s="54">
        <f t="shared" si="20"/>
        <v>2.4285197594278435E-6</v>
      </c>
      <c r="G661" s="55">
        <f t="shared" si="21"/>
        <v>0.99997765636962022</v>
      </c>
    </row>
    <row r="662" spans="1:7" ht="51" x14ac:dyDescent="0.25">
      <c r="A662" s="50" t="s">
        <v>719</v>
      </c>
      <c r="B662" s="56" t="s">
        <v>720</v>
      </c>
      <c r="C662" s="58" t="s">
        <v>13</v>
      </c>
      <c r="D662" s="59">
        <v>2</v>
      </c>
      <c r="E662" s="60">
        <v>15.4</v>
      </c>
      <c r="F662" s="54">
        <f t="shared" si="20"/>
        <v>2.4035478338810275E-6</v>
      </c>
      <c r="G662" s="55">
        <f t="shared" si="21"/>
        <v>0.99998005991745409</v>
      </c>
    </row>
    <row r="663" spans="1:7" ht="25.5" x14ac:dyDescent="0.25">
      <c r="A663" s="50" t="s">
        <v>1157</v>
      </c>
      <c r="B663" s="50" t="s">
        <v>1158</v>
      </c>
      <c r="C663" s="51" t="s">
        <v>13</v>
      </c>
      <c r="D663" s="52">
        <v>2</v>
      </c>
      <c r="E663" s="53">
        <v>14.1</v>
      </c>
      <c r="F663" s="54">
        <f t="shared" si="20"/>
        <v>2.2006509388131483E-6</v>
      </c>
      <c r="G663" s="55">
        <f t="shared" si="21"/>
        <v>0.9999822605683929</v>
      </c>
    </row>
    <row r="664" spans="1:7" ht="25.5" x14ac:dyDescent="0.25">
      <c r="A664" s="50" t="s">
        <v>922</v>
      </c>
      <c r="B664" s="50" t="s">
        <v>923</v>
      </c>
      <c r="C664" s="51" t="s">
        <v>13</v>
      </c>
      <c r="D664" s="52">
        <v>1</v>
      </c>
      <c r="E664" s="53">
        <v>13.41</v>
      </c>
      <c r="F664" s="54">
        <f t="shared" si="20"/>
        <v>2.0929595098925052E-6</v>
      </c>
      <c r="G664" s="55">
        <f t="shared" si="21"/>
        <v>0.99998435352790283</v>
      </c>
    </row>
    <row r="665" spans="1:7" ht="25.5" x14ac:dyDescent="0.25">
      <c r="A665" s="50" t="s">
        <v>1370</v>
      </c>
      <c r="B665" s="50" t="s">
        <v>1371</v>
      </c>
      <c r="C665" s="51" t="s">
        <v>13</v>
      </c>
      <c r="D665" s="52">
        <v>1</v>
      </c>
      <c r="E665" s="53">
        <v>13.34</v>
      </c>
      <c r="F665" s="54">
        <f t="shared" si="20"/>
        <v>2.0820342924657729E-6</v>
      </c>
      <c r="G665" s="55">
        <f t="shared" si="21"/>
        <v>0.99998643556219524</v>
      </c>
    </row>
    <row r="666" spans="1:7" ht="25.5" x14ac:dyDescent="0.25">
      <c r="A666" s="50" t="s">
        <v>89</v>
      </c>
      <c r="B666" s="50" t="s">
        <v>90</v>
      </c>
      <c r="C666" s="51" t="s">
        <v>84</v>
      </c>
      <c r="D666" s="52">
        <v>0.14000000000000001</v>
      </c>
      <c r="E666" s="53">
        <v>13.22</v>
      </c>
      <c r="F666" s="54">
        <f t="shared" si="20"/>
        <v>2.0633053483056613E-6</v>
      </c>
      <c r="G666" s="55">
        <f t="shared" si="21"/>
        <v>0.9999884988675436</v>
      </c>
    </row>
    <row r="667" spans="1:7" ht="38.25" x14ac:dyDescent="0.25">
      <c r="A667" s="50" t="s">
        <v>767</v>
      </c>
      <c r="B667" s="50" t="s">
        <v>768</v>
      </c>
      <c r="C667" s="51" t="s">
        <v>13</v>
      </c>
      <c r="D667" s="52">
        <v>2</v>
      </c>
      <c r="E667" s="53">
        <v>12.8</v>
      </c>
      <c r="F667" s="54">
        <f t="shared" si="20"/>
        <v>1.9977540437452696E-6</v>
      </c>
      <c r="G667" s="55">
        <f t="shared" si="21"/>
        <v>0.99999049662158734</v>
      </c>
    </row>
    <row r="668" spans="1:7" ht="38.25" x14ac:dyDescent="0.25">
      <c r="A668" s="50" t="s">
        <v>783</v>
      </c>
      <c r="B668" s="50" t="s">
        <v>784</v>
      </c>
      <c r="C668" s="51" t="s">
        <v>13</v>
      </c>
      <c r="D668" s="52">
        <v>1</v>
      </c>
      <c r="E668" s="53">
        <v>12.48</v>
      </c>
      <c r="F668" s="54">
        <f t="shared" si="20"/>
        <v>1.9478101926516376E-6</v>
      </c>
      <c r="G668" s="55">
        <f t="shared" si="21"/>
        <v>0.99999244443178004</v>
      </c>
    </row>
    <row r="669" spans="1:7" ht="38.25" x14ac:dyDescent="0.25">
      <c r="A669" s="50" t="s">
        <v>737</v>
      </c>
      <c r="B669" s="50" t="s">
        <v>738</v>
      </c>
      <c r="C669" s="51" t="s">
        <v>13</v>
      </c>
      <c r="D669" s="52">
        <v>1</v>
      </c>
      <c r="E669" s="53">
        <v>11.81</v>
      </c>
      <c r="F669" s="54">
        <f t="shared" si="20"/>
        <v>1.8432402544243462E-6</v>
      </c>
      <c r="G669" s="55">
        <f t="shared" si="21"/>
        <v>0.99999428767203447</v>
      </c>
    </row>
    <row r="670" spans="1:7" ht="38.25" x14ac:dyDescent="0.25">
      <c r="A670" s="50" t="s">
        <v>747</v>
      </c>
      <c r="B670" s="50" t="s">
        <v>748</v>
      </c>
      <c r="C670" s="51" t="s">
        <v>13</v>
      </c>
      <c r="D670" s="52">
        <v>1</v>
      </c>
      <c r="E670" s="53">
        <v>9.93</v>
      </c>
      <c r="F670" s="54">
        <f t="shared" si="20"/>
        <v>1.5498201292492598E-6</v>
      </c>
      <c r="G670" s="55">
        <f t="shared" si="21"/>
        <v>0.9999958374921637</v>
      </c>
    </row>
    <row r="671" spans="1:7" ht="25.5" x14ac:dyDescent="0.25">
      <c r="A671" s="50" t="s">
        <v>1151</v>
      </c>
      <c r="B671" s="50" t="s">
        <v>1152</v>
      </c>
      <c r="C671" s="51" t="s">
        <v>13</v>
      </c>
      <c r="D671" s="52">
        <v>3</v>
      </c>
      <c r="E671" s="53">
        <v>7.92</v>
      </c>
      <c r="F671" s="54">
        <f t="shared" si="20"/>
        <v>1.2361103145673855E-6</v>
      </c>
      <c r="G671" s="55">
        <f t="shared" si="21"/>
        <v>0.99999707360247825</v>
      </c>
    </row>
    <row r="672" spans="1:7" ht="25.5" x14ac:dyDescent="0.25">
      <c r="A672" s="50" t="s">
        <v>1548</v>
      </c>
      <c r="B672" s="50" t="s">
        <v>1549</v>
      </c>
      <c r="C672" s="51" t="s">
        <v>13</v>
      </c>
      <c r="D672" s="52">
        <v>2</v>
      </c>
      <c r="E672" s="53">
        <v>6.76</v>
      </c>
      <c r="F672" s="54">
        <f t="shared" si="20"/>
        <v>1.0550638543529703E-6</v>
      </c>
      <c r="G672" s="55">
        <f t="shared" si="21"/>
        <v>0.99999812866633264</v>
      </c>
    </row>
    <row r="673" spans="1:7" ht="38.25" x14ac:dyDescent="0.25">
      <c r="A673" s="50" t="s">
        <v>769</v>
      </c>
      <c r="B673" s="50" t="s">
        <v>770</v>
      </c>
      <c r="C673" s="51" t="s">
        <v>13</v>
      </c>
      <c r="D673" s="52">
        <v>1</v>
      </c>
      <c r="E673" s="53">
        <v>6.29</v>
      </c>
      <c r="F673" s="54">
        <f t="shared" si="20"/>
        <v>9.8170882305919891E-7</v>
      </c>
      <c r="G673" s="55">
        <f t="shared" si="21"/>
        <v>0.99999911037515565</v>
      </c>
    </row>
    <row r="674" spans="1:7" ht="25.5" x14ac:dyDescent="0.25">
      <c r="A674" s="50" t="s">
        <v>1540</v>
      </c>
      <c r="B674" s="50" t="s">
        <v>1541</v>
      </c>
      <c r="C674" s="51" t="s">
        <v>13</v>
      </c>
      <c r="D674" s="52">
        <v>3</v>
      </c>
      <c r="E674" s="53">
        <v>5.7</v>
      </c>
      <c r="F674" s="54">
        <f t="shared" si="20"/>
        <v>8.8962484760531532E-7</v>
      </c>
      <c r="G674" s="55">
        <f t="shared" si="21"/>
        <v>1.0000000000000033</v>
      </c>
    </row>
  </sheetData>
  <mergeCells count="7">
    <mergeCell ref="B11:D11"/>
    <mergeCell ref="A1:G1"/>
    <mergeCell ref="A2:G2"/>
    <mergeCell ref="A3:G3"/>
    <mergeCell ref="A4:G4"/>
    <mergeCell ref="A5:G5"/>
    <mergeCell ref="B10:D10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Footer>&amp;CEng. Civil Daniele Firme Miranda
CREA nº 24965/D-DF
ART nº 0720200047165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 Sintético</vt:lpstr>
      <vt:lpstr>Curva ABC</vt:lpstr>
      <vt:lpstr>'Curva ABC'!Area_de_impressao</vt:lpstr>
      <vt:lpstr>'Orçamento Sintético'!Area_de_impressao</vt:lpstr>
      <vt:lpstr>'Curva ABC'!Titulos_de_impressao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Daniele Miranda</cp:lastModifiedBy>
  <cp:lastPrinted>2020-10-08T11:08:24Z</cp:lastPrinted>
  <dcterms:created xsi:type="dcterms:W3CDTF">2020-10-07T11:29:59Z</dcterms:created>
  <dcterms:modified xsi:type="dcterms:W3CDTF">2020-10-28T14:59:25Z</dcterms:modified>
</cp:coreProperties>
</file>